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70" windowWidth="23715" windowHeight="9105" tabRatio="802"/>
  </bookViews>
  <sheets>
    <sheet name="EFICIENCIA" sheetId="20" r:id="rId1"/>
    <sheet name="GASTO" sheetId="19" r:id="rId2"/>
    <sheet name="PROVINCIA" sheetId="18" r:id="rId3"/>
    <sheet name="PROVISION" sheetId="21" r:id="rId4"/>
    <sheet name="SECTOR" sheetId="22" r:id="rId5"/>
    <sheet name="SUBTITULO" sheetId="23" r:id="rId6"/>
    <sheet name="ESTADO SITUACION" sheetId="14" r:id="rId7"/>
    <sheet name="FRIL" sheetId="38" r:id="rId8"/>
    <sheet name="APLICACION GLOSA 01" sheetId="43" r:id="rId9"/>
  </sheets>
  <definedNames>
    <definedName name="__bookmark_1" localSheetId="0">#REF!</definedName>
    <definedName name="__bookmark_1" localSheetId="1">#REF!</definedName>
    <definedName name="__bookmark_1" localSheetId="2">#REF!</definedName>
    <definedName name="__bookmark_1" localSheetId="3">#REF!</definedName>
    <definedName name="__bookmark_1" localSheetId="4">#REF!</definedName>
    <definedName name="__bookmark_1" localSheetId="5">#REF!</definedName>
    <definedName name="__bookmark_1">#REF!</definedName>
    <definedName name="_xlnm._FilterDatabase" localSheetId="8" hidden="1">'APLICACION GLOSA 01'!$A$3:$J$321</definedName>
    <definedName name="_xlnm._FilterDatabase" localSheetId="6" hidden="1">'ESTADO SITUACION'!$A$1:$O$791</definedName>
    <definedName name="_xlnm._FilterDatabase" localSheetId="7" hidden="1">FRIL!$A$1:$N$161</definedName>
    <definedName name="_xlnm._FilterDatabase" localSheetId="3" hidden="1">PROVISION!$B$3:$L$15</definedName>
    <definedName name="_xlnm._FilterDatabase" localSheetId="5" hidden="1">SUBTITULO!$A$3:$K$9</definedName>
    <definedName name="_xlnm.Print_Area" localSheetId="8">'APLICACION GLOSA 01'!$A$1:$K$341</definedName>
    <definedName name="_xlnm.Print_Area" localSheetId="6">'ESTADO SITUACION'!$A$1:$O$783</definedName>
    <definedName name="_xlnm.Print_Area" localSheetId="7">FRIL!$A$1:$N$161</definedName>
    <definedName name="proyectosconrecomendacion" localSheetId="0">#REF!</definedName>
    <definedName name="proyectosconrecomendacion" localSheetId="1">#REF!</definedName>
    <definedName name="proyectosconrecomendacion" localSheetId="2">#REF!</definedName>
    <definedName name="proyectosconrecomendacion" localSheetId="3">#REF!</definedName>
    <definedName name="proyectosconrecomendacion" localSheetId="4">#REF!</definedName>
    <definedName name="proyectosconrecomendacion" localSheetId="5">#REF!</definedName>
    <definedName name="proyectosconrecomendacion">#REF!</definedName>
    <definedName name="_xlnm.Print_Titles" localSheetId="8">'APLICACION GLOSA 01'!$1:$4</definedName>
    <definedName name="_xlnm.Print_Titles" localSheetId="6">'ESTADO SITUACION'!$1:$1</definedName>
    <definedName name="_xlnm.Print_Titles" localSheetId="7">FRIL!$1:$1</definedName>
    <definedName name="VB" localSheetId="0">#REF!</definedName>
    <definedName name="VB" localSheetId="1">#REF!</definedName>
    <definedName name="VB" localSheetId="2">#REF!</definedName>
    <definedName name="VB" localSheetId="3">#REF!</definedName>
    <definedName name="VB" localSheetId="4">#REF!</definedName>
    <definedName name="VB" localSheetId="5">#REF!</definedName>
    <definedName name="VB">#REF!</definedName>
  </definedNames>
  <calcPr calcId="145621"/>
</workbook>
</file>

<file path=xl/calcChain.xml><?xml version="1.0" encoding="utf-8"?>
<calcChain xmlns="http://schemas.openxmlformats.org/spreadsheetml/2006/main">
  <c r="L12" i="38" l="1"/>
  <c r="L156" i="38"/>
  <c r="L155" i="38"/>
  <c r="L154" i="38"/>
  <c r="L150" i="38"/>
  <c r="L149" i="38"/>
  <c r="L148" i="38"/>
  <c r="L144" i="38"/>
  <c r="L138" i="38"/>
  <c r="L139" i="38" s="1"/>
  <c r="L137" i="38"/>
  <c r="L133" i="38"/>
  <c r="L132" i="38"/>
  <c r="L131" i="38"/>
  <c r="L127" i="38"/>
  <c r="L126" i="38"/>
  <c r="L125" i="38"/>
  <c r="L124" i="38"/>
  <c r="L123" i="38"/>
  <c r="L122" i="38"/>
  <c r="L118" i="38"/>
  <c r="L117" i="38"/>
  <c r="L116" i="38"/>
  <c r="L112" i="38"/>
  <c r="L111" i="38"/>
  <c r="L107" i="38"/>
  <c r="L106" i="38"/>
  <c r="L102" i="38"/>
  <c r="L98" i="38"/>
  <c r="L97" i="38"/>
  <c r="L93" i="38"/>
  <c r="L92" i="38"/>
  <c r="L91" i="38"/>
  <c r="L87" i="38"/>
  <c r="L86" i="38"/>
  <c r="L80" i="38"/>
  <c r="L79" i="38"/>
  <c r="L78" i="38"/>
  <c r="L73" i="38"/>
  <c r="L72" i="38"/>
  <c r="L68" i="38"/>
  <c r="L67" i="38"/>
  <c r="L63" i="38"/>
  <c r="L62" i="38"/>
  <c r="L58" i="38"/>
  <c r="L57" i="38"/>
  <c r="L53" i="38"/>
  <c r="L49" i="38"/>
  <c r="L42" i="38"/>
  <c r="L35" i="38"/>
  <c r="L48" i="38"/>
  <c r="L44" i="38"/>
  <c r="L43" i="38"/>
  <c r="L41" i="38"/>
  <c r="L34" i="38"/>
  <c r="L30" i="38"/>
  <c r="L29" i="38"/>
  <c r="L28" i="38"/>
  <c r="L27" i="38"/>
  <c r="L23" i="38"/>
  <c r="L22" i="38"/>
  <c r="L21" i="38"/>
  <c r="L17" i="38"/>
  <c r="L13" i="38"/>
  <c r="L11" i="38"/>
  <c r="L10" i="38"/>
  <c r="L6" i="38"/>
  <c r="L5" i="38"/>
  <c r="L4" i="38"/>
  <c r="K139" i="38"/>
  <c r="K157" i="38"/>
  <c r="K151" i="38"/>
  <c r="K145" i="38"/>
  <c r="K134" i="38"/>
  <c r="K128" i="38"/>
  <c r="K119" i="38"/>
  <c r="K113" i="38"/>
  <c r="K108" i="38"/>
  <c r="K103" i="38"/>
  <c r="K99" i="38"/>
  <c r="K94" i="38"/>
  <c r="K88" i="38"/>
  <c r="K81" i="38"/>
  <c r="K74" i="38"/>
  <c r="K69" i="38"/>
  <c r="K64" i="38"/>
  <c r="K59" i="38"/>
  <c r="K54" i="38"/>
  <c r="K50" i="38"/>
  <c r="K45" i="38"/>
  <c r="K36" i="38"/>
  <c r="K31" i="38"/>
  <c r="K24" i="38"/>
  <c r="K18" i="38"/>
  <c r="K14" i="38"/>
  <c r="K7" i="38"/>
  <c r="K83" i="38" l="1"/>
  <c r="K141" i="38"/>
  <c r="K38" i="38"/>
  <c r="K159" i="38"/>
  <c r="K161" i="38" s="1"/>
  <c r="M87" i="38" l="1"/>
  <c r="L88" i="38"/>
  <c r="J88" i="38"/>
  <c r="I88" i="38"/>
  <c r="H88" i="38"/>
  <c r="G88" i="38"/>
  <c r="F88" i="38"/>
  <c r="E88" i="38"/>
  <c r="D88" i="38"/>
  <c r="M150" i="38"/>
  <c r="M149" i="38"/>
  <c r="M148" i="38"/>
  <c r="M156" i="38"/>
  <c r="M155" i="38"/>
  <c r="M154" i="38"/>
  <c r="M138" i="38"/>
  <c r="M137" i="38"/>
  <c r="M132" i="38"/>
  <c r="M131" i="38"/>
  <c r="M127" i="38"/>
  <c r="M126" i="38"/>
  <c r="M125" i="38"/>
  <c r="M123" i="38"/>
  <c r="M122" i="38"/>
  <c r="M118" i="38"/>
  <c r="M117" i="38"/>
  <c r="M116" i="38"/>
  <c r="M112" i="38"/>
  <c r="M111" i="38"/>
  <c r="M107" i="38"/>
  <c r="M106" i="38"/>
  <c r="M102" i="38"/>
  <c r="M98" i="38"/>
  <c r="M97" i="38"/>
  <c r="M93" i="38"/>
  <c r="M92" i="38"/>
  <c r="M91" i="38"/>
  <c r="M80" i="38"/>
  <c r="M79" i="38"/>
  <c r="M78" i="38"/>
  <c r="M73" i="38"/>
  <c r="M72" i="38"/>
  <c r="M68" i="38"/>
  <c r="M67" i="38"/>
  <c r="M63" i="38"/>
  <c r="M62" i="38"/>
  <c r="M58" i="38"/>
  <c r="M57" i="38"/>
  <c r="M53" i="38"/>
  <c r="M54" i="38" s="1"/>
  <c r="M49" i="38"/>
  <c r="M48" i="38"/>
  <c r="M44" i="38"/>
  <c r="M43" i="38"/>
  <c r="M42" i="38"/>
  <c r="M41" i="38"/>
  <c r="M30" i="38"/>
  <c r="M29" i="38"/>
  <c r="M28" i="38"/>
  <c r="M27" i="38"/>
  <c r="M23" i="38"/>
  <c r="M22" i="38"/>
  <c r="M21" i="38"/>
  <c r="M13" i="38"/>
  <c r="M10" i="38"/>
  <c r="M6" i="38"/>
  <c r="M5" i="38"/>
  <c r="M4" i="38"/>
  <c r="L157" i="38"/>
  <c r="J157" i="38"/>
  <c r="I157" i="38"/>
  <c r="H157" i="38"/>
  <c r="G157" i="38"/>
  <c r="F157" i="38"/>
  <c r="E157" i="38"/>
  <c r="D157" i="38"/>
  <c r="L151" i="38"/>
  <c r="J151" i="38"/>
  <c r="I151" i="38"/>
  <c r="H151" i="38"/>
  <c r="G151" i="38"/>
  <c r="F151" i="38"/>
  <c r="E151" i="38"/>
  <c r="D151" i="38"/>
  <c r="J145" i="38"/>
  <c r="I145" i="38"/>
  <c r="H145" i="38"/>
  <c r="G145" i="38"/>
  <c r="F145" i="38"/>
  <c r="E145" i="38"/>
  <c r="D145" i="38"/>
  <c r="J139" i="38"/>
  <c r="I139" i="38"/>
  <c r="H139" i="38"/>
  <c r="G139" i="38"/>
  <c r="F139" i="38"/>
  <c r="E139" i="38"/>
  <c r="D139" i="38"/>
  <c r="L134" i="38"/>
  <c r="J134" i="38"/>
  <c r="I134" i="38"/>
  <c r="H134" i="38"/>
  <c r="G134" i="38"/>
  <c r="F134" i="38"/>
  <c r="E134" i="38"/>
  <c r="J128" i="38"/>
  <c r="I128" i="38"/>
  <c r="H128" i="38"/>
  <c r="G128" i="38"/>
  <c r="F128" i="38"/>
  <c r="E128" i="38"/>
  <c r="D128" i="38"/>
  <c r="L119" i="38"/>
  <c r="J119" i="38"/>
  <c r="I119" i="38"/>
  <c r="H119" i="38"/>
  <c r="G119" i="38"/>
  <c r="F119" i="38"/>
  <c r="E119" i="38"/>
  <c r="D119" i="38"/>
  <c r="L113" i="38"/>
  <c r="J113" i="38"/>
  <c r="I113" i="38"/>
  <c r="H113" i="38"/>
  <c r="G113" i="38"/>
  <c r="F113" i="38"/>
  <c r="E113" i="38"/>
  <c r="D113" i="38"/>
  <c r="L108" i="38"/>
  <c r="J108" i="38"/>
  <c r="I108" i="38"/>
  <c r="H108" i="38"/>
  <c r="G108" i="38"/>
  <c r="F108" i="38"/>
  <c r="E108" i="38"/>
  <c r="D108" i="38"/>
  <c r="L103" i="38"/>
  <c r="J103" i="38"/>
  <c r="I103" i="38"/>
  <c r="H103" i="38"/>
  <c r="G103" i="38"/>
  <c r="F103" i="38"/>
  <c r="E103" i="38"/>
  <c r="D103" i="38"/>
  <c r="L99" i="38"/>
  <c r="J99" i="38"/>
  <c r="I99" i="38"/>
  <c r="H99" i="38"/>
  <c r="G99" i="38"/>
  <c r="F99" i="38"/>
  <c r="E99" i="38"/>
  <c r="D99" i="38"/>
  <c r="L94" i="38"/>
  <c r="J94" i="38"/>
  <c r="I94" i="38"/>
  <c r="H94" i="38"/>
  <c r="G94" i="38"/>
  <c r="F94" i="38"/>
  <c r="E94" i="38"/>
  <c r="D94" i="38"/>
  <c r="L81" i="38"/>
  <c r="J81" i="38"/>
  <c r="I81" i="38"/>
  <c r="H81" i="38"/>
  <c r="G81" i="38"/>
  <c r="F81" i="38"/>
  <c r="E81" i="38"/>
  <c r="D81" i="38"/>
  <c r="L74" i="38"/>
  <c r="J74" i="38"/>
  <c r="I74" i="38"/>
  <c r="H74" i="38"/>
  <c r="G74" i="38"/>
  <c r="F74" i="38"/>
  <c r="E74" i="38"/>
  <c r="D74" i="38"/>
  <c r="L69" i="38"/>
  <c r="J69" i="38"/>
  <c r="I69" i="38"/>
  <c r="H69" i="38"/>
  <c r="G69" i="38"/>
  <c r="F69" i="38"/>
  <c r="E69" i="38"/>
  <c r="D69" i="38"/>
  <c r="L64" i="38"/>
  <c r="J64" i="38"/>
  <c r="I64" i="38"/>
  <c r="H64" i="38"/>
  <c r="G64" i="38"/>
  <c r="F64" i="38"/>
  <c r="E64" i="38"/>
  <c r="D64" i="38"/>
  <c r="L59" i="38"/>
  <c r="J59" i="38"/>
  <c r="I59" i="38"/>
  <c r="H59" i="38"/>
  <c r="G59" i="38"/>
  <c r="F59" i="38"/>
  <c r="E59" i="38"/>
  <c r="D59" i="38"/>
  <c r="L54" i="38"/>
  <c r="J54" i="38"/>
  <c r="I54" i="38"/>
  <c r="H54" i="38"/>
  <c r="G54" i="38"/>
  <c r="F54" i="38"/>
  <c r="E54" i="38"/>
  <c r="D54" i="38"/>
  <c r="L50" i="38"/>
  <c r="J50" i="38"/>
  <c r="I50" i="38"/>
  <c r="H50" i="38"/>
  <c r="G50" i="38"/>
  <c r="F50" i="38"/>
  <c r="E50" i="38"/>
  <c r="D50" i="38"/>
  <c r="L45" i="38"/>
  <c r="L83" i="38" s="1"/>
  <c r="J45" i="38"/>
  <c r="I45" i="38"/>
  <c r="H45" i="38"/>
  <c r="G45" i="38"/>
  <c r="F45" i="38"/>
  <c r="E45" i="38"/>
  <c r="D45" i="38"/>
  <c r="J36" i="38"/>
  <c r="I36" i="38"/>
  <c r="H36" i="38"/>
  <c r="G36" i="38"/>
  <c r="F36" i="38"/>
  <c r="E36" i="38"/>
  <c r="D36" i="38"/>
  <c r="L31" i="38"/>
  <c r="J31" i="38"/>
  <c r="I31" i="38"/>
  <c r="H31" i="38"/>
  <c r="G31" i="38"/>
  <c r="F31" i="38"/>
  <c r="E31" i="38"/>
  <c r="D31" i="38"/>
  <c r="L24" i="38"/>
  <c r="J24" i="38"/>
  <c r="I24" i="38"/>
  <c r="H24" i="38"/>
  <c r="G24" i="38"/>
  <c r="F24" i="38"/>
  <c r="E24" i="38"/>
  <c r="D24" i="38"/>
  <c r="J18" i="38"/>
  <c r="I18" i="38"/>
  <c r="H18" i="38"/>
  <c r="G18" i="38"/>
  <c r="F18" i="38"/>
  <c r="E18" i="38"/>
  <c r="D18" i="38"/>
  <c r="J14" i="38"/>
  <c r="I14" i="38"/>
  <c r="H14" i="38"/>
  <c r="G14" i="38"/>
  <c r="F14" i="38"/>
  <c r="E14" i="38"/>
  <c r="L7" i="38"/>
  <c r="J7" i="38"/>
  <c r="I7" i="38"/>
  <c r="H7" i="38"/>
  <c r="G7" i="38"/>
  <c r="F7" i="38"/>
  <c r="E7" i="38"/>
  <c r="D7" i="38"/>
  <c r="D133" i="38"/>
  <c r="D134" i="38" s="1"/>
  <c r="D11" i="38"/>
  <c r="M11" i="38" s="1"/>
  <c r="D12" i="38"/>
  <c r="D14" i="38" s="1"/>
  <c r="M133" i="38" l="1"/>
  <c r="M139" i="38"/>
  <c r="L128" i="38"/>
  <c r="L14" i="38"/>
  <c r="M86" i="38"/>
  <c r="D83" i="38"/>
  <c r="D159" i="38"/>
  <c r="M124" i="38"/>
  <c r="F159" i="38"/>
  <c r="J159" i="38"/>
  <c r="G159" i="38"/>
  <c r="E159" i="38"/>
  <c r="I159" i="38"/>
  <c r="H159" i="38"/>
  <c r="M88" i="38"/>
  <c r="M12" i="38"/>
  <c r="D38" i="38" l="1"/>
  <c r="M7" i="38" l="1"/>
  <c r="M134" i="38" l="1"/>
  <c r="M35" i="38"/>
  <c r="L145" i="38" l="1"/>
  <c r="L159" i="38" s="1"/>
  <c r="M144" i="38"/>
  <c r="M17" i="38"/>
  <c r="M18" i="38" s="1"/>
  <c r="L18" i="38"/>
  <c r="M34" i="38"/>
  <c r="M36" i="38" s="1"/>
  <c r="L36" i="38"/>
  <c r="M128" i="38"/>
  <c r="M14" i="38" l="1"/>
  <c r="J83" i="38" l="1"/>
  <c r="J38" i="38"/>
  <c r="J141" i="38"/>
  <c r="J161" i="38" l="1"/>
  <c r="F83" i="38" l="1"/>
  <c r="G83" i="38"/>
  <c r="H83" i="38"/>
  <c r="E83" i="38"/>
  <c r="I83" i="38"/>
  <c r="G38" i="38"/>
  <c r="E38" i="38"/>
  <c r="I38" i="38"/>
  <c r="E141" i="38"/>
  <c r="I141" i="38"/>
  <c r="F141" i="38"/>
  <c r="G141" i="38"/>
  <c r="F38" i="38"/>
  <c r="H38" i="38"/>
  <c r="H141" i="38"/>
  <c r="G161" i="38" l="1"/>
  <c r="F161" i="38"/>
  <c r="I161" i="38"/>
  <c r="H161" i="38"/>
  <c r="E161" i="38"/>
  <c r="M81" i="38"/>
  <c r="M50" i="38"/>
  <c r="M45" i="38"/>
  <c r="M157" i="38" l="1"/>
  <c r="M108" i="38"/>
  <c r="M119" i="38"/>
  <c r="M31" i="38"/>
  <c r="M64" i="38"/>
  <c r="M74" i="38"/>
  <c r="M99" i="38"/>
  <c r="M151" i="38"/>
  <c r="M24" i="38"/>
  <c r="M94" i="38"/>
  <c r="M113" i="38"/>
  <c r="M145" i="38"/>
  <c r="M59" i="38"/>
  <c r="M103" i="38"/>
  <c r="M159" i="38" l="1"/>
  <c r="L38" i="38"/>
  <c r="L141" i="38"/>
  <c r="M141" i="38"/>
  <c r="L161" i="38" l="1"/>
  <c r="M69" i="38" l="1"/>
  <c r="M83" i="38" l="1"/>
  <c r="M38" i="38"/>
  <c r="M161" i="38" l="1"/>
  <c r="D141" i="38" l="1"/>
  <c r="D161" i="38" s="1"/>
</calcChain>
</file>

<file path=xl/sharedStrings.xml><?xml version="1.0" encoding="utf-8"?>
<sst xmlns="http://schemas.openxmlformats.org/spreadsheetml/2006/main" count="3265" uniqueCount="769">
  <si>
    <t>COMUNA DE OSORNO</t>
  </si>
  <si>
    <t>SUBT.</t>
  </si>
  <si>
    <t>SECTOR</t>
  </si>
  <si>
    <t>PROVINCIA</t>
  </si>
  <si>
    <t>ETAPA</t>
  </si>
  <si>
    <t>BIP</t>
  </si>
  <si>
    <t>NOMBRE DEL PROYECTO</t>
  </si>
  <si>
    <t xml:space="preserve"> COSTO</t>
  </si>
  <si>
    <t>GASTO AÑOS ANTERIORES</t>
  </si>
  <si>
    <t>ENERO</t>
  </si>
  <si>
    <t>FEBRERO</t>
  </si>
  <si>
    <t>MARZO</t>
  </si>
  <si>
    <t>ABRIL</t>
  </si>
  <si>
    <t>MAYO</t>
  </si>
  <si>
    <t>JUNIO</t>
  </si>
  <si>
    <t>JULIO</t>
  </si>
  <si>
    <t>TOTAL PAGADO</t>
  </si>
  <si>
    <t>SALDO A DICIEMBRE</t>
  </si>
  <si>
    <t>COMPROMISO 2019</t>
  </si>
  <si>
    <t>SALDO POR INVERTIR</t>
  </si>
  <si>
    <t>SITUACION ACTUAL</t>
  </si>
  <si>
    <t>SALUD</t>
  </si>
  <si>
    <t>OSORNO</t>
  </si>
  <si>
    <t>FAR</t>
  </si>
  <si>
    <t>EJECUCION</t>
  </si>
  <si>
    <t>AMPLIACION CESFAM OVEJERIA OSORNO</t>
  </si>
  <si>
    <t>TERMINADO</t>
  </si>
  <si>
    <t>RS</t>
  </si>
  <si>
    <t>TRANSPORTE</t>
  </si>
  <si>
    <t>MEJORAMIENTO AVENIDA REPUBLICA</t>
  </si>
  <si>
    <t>EN EJECUCION</t>
  </si>
  <si>
    <t>LIBRE</t>
  </si>
  <si>
    <t>CONSTRUCCION CENTRO DE DIALIZADOS Y TRANSPLANTADOS RENALES</t>
  </si>
  <si>
    <t>MULTISECTORIAL</t>
  </si>
  <si>
    <t>REPOSICION CASA DE ACOGIDA DE LA DISCAPACIDAD</t>
  </si>
  <si>
    <t>VIVIENDA</t>
  </si>
  <si>
    <t>REPOSICON DE VEREDAS JUNTA DE VECINOS N°15, OSORNO</t>
  </si>
  <si>
    <t>EDUCACIÓN Y CULTURA</t>
  </si>
  <si>
    <t>REPOSICION LICEO CARMELA CARVAJAL DE PRAT</t>
  </si>
  <si>
    <t>DEFENSA Y SEGURIDAD</t>
  </si>
  <si>
    <t>CONSERVACION Y EQUIP. EDIFI. CIAS. BOMBEROS 4TA;5TA Y CUARTEL GENERAL (C33)</t>
  </si>
  <si>
    <t>RS*</t>
  </si>
  <si>
    <t>REPOSICION HOSPEDERIA HOGAR DE CRISTO, OSORNO</t>
  </si>
  <si>
    <t>FI</t>
  </si>
  <si>
    <t>AGUA POTABLE Y ALCANTARILLADO</t>
  </si>
  <si>
    <t>REPOSICION CAMIONES ALJIBES COMUNA DE OSORNO (C33)</t>
  </si>
  <si>
    <t>RSD</t>
  </si>
  <si>
    <t>ADQUISICION CAMION LIMPIA FOSAS, COMUNA DE OSORNO (C33)</t>
  </si>
  <si>
    <t>REPOSICION ESCUELA RURAL WALTERIO MEYER RUSCA, AGUA BUENA, OSORNO</t>
  </si>
  <si>
    <t>SR</t>
  </si>
  <si>
    <t>DEPORTE</t>
  </si>
  <si>
    <t>CONSERVACION PISTA ATLETICA, VILLA OLIMPICA, OSORNO (C33)</t>
  </si>
  <si>
    <t>SR*</t>
  </si>
  <si>
    <t>CONSERVACION VEREDAS CERVANTES COMUNA DE OSORNO (C33)</t>
  </si>
  <si>
    <t>FRIL</t>
  </si>
  <si>
    <t>FONDO REGIONAL DE INICIATIVAS LOCAL</t>
  </si>
  <si>
    <t>RS**</t>
  </si>
  <si>
    <t>COMUNA DE PUERTO OCTAY</t>
  </si>
  <si>
    <t>CONSERVACION CAMINOS NO ENROLADOS(C33)</t>
  </si>
  <si>
    <t>DISEÑO</t>
  </si>
  <si>
    <t>CONSTRUCCION POSTA SALUD EL PONCHO</t>
  </si>
  <si>
    <t>REPOSICION VEHICULOS DEPARTAMENTO EDUCACION MUNICIPAL (C33)</t>
  </si>
  <si>
    <t>ADQUISICION CAMION TOLVA DEPARTAMENTO DE OBRAS MUNICIPALES (C33)</t>
  </si>
  <si>
    <t>REPOSICION CONTENEDORES PARA LA DISPOSICION DE RSD EN LA COMUNA  (C33)</t>
  </si>
  <si>
    <t>REPOSICION CECOF LAS CASCADAS</t>
  </si>
  <si>
    <t>REPOSICION PARCIAL ESCUELA RURAL EL ISLOTE RUPANCO</t>
  </si>
  <si>
    <t>CONSERVACION 12,9 KM CAMINOS NO ENROLADOS, DIVERSOS SECTORES COMUNA PUERTO OCTAY (C33)</t>
  </si>
  <si>
    <t>COMUNA DE PURRANQUE</t>
  </si>
  <si>
    <t>REPOSICION POSTA DE SALUD RURAL HUEYUSCA, PURRANQUE</t>
  </si>
  <si>
    <t>CONSTRUCCION SERVICIO APR COLONIA PONCE, PURRANQUE</t>
  </si>
  <si>
    <t>CONSTRUCCION ESTADIO CORTE-ALTO, PURRANQUE</t>
  </si>
  <si>
    <t>REPOSICION POSTA RURAL COLONIA PONCE, PURRANQUE</t>
  </si>
  <si>
    <t>CONSERVACION ESPACIO PUBLICO BODEGON (C33)</t>
  </si>
  <si>
    <t>CONSERVACION VEREDAS DE LA POBLACION CARRASCO (C33)</t>
  </si>
  <si>
    <t>CONSERVACION VEREDAS SECTOR CENTRO NORTE, COMUNA DE PURRANQUE (C33)</t>
  </si>
  <si>
    <t>CONSTRUCCION POSTA RURAL MANQUEMAPU - PURRANQUE</t>
  </si>
  <si>
    <t>REPOSICION POSTA SALUD RURAL COLIGUAL, PURRANQUE</t>
  </si>
  <si>
    <t>ENERGIA</t>
  </si>
  <si>
    <t>HABILITACION SUMINISTRO ENERGIA ELEC. SECTOR LA POZA</t>
  </si>
  <si>
    <t>CONSERVACION CAMINOS NO ENROLADOS COMUNA DE PURRANQUE (C33)</t>
  </si>
  <si>
    <t>REPOSICION DE LUMINARIAS Y EQUIPOS DEL ALUMBRADO PÚBLICO, COMUNA DE PURRANQUE(C33)</t>
  </si>
  <si>
    <t>COMUNA DE PUYEHUE</t>
  </si>
  <si>
    <t>FIE</t>
  </si>
  <si>
    <t>REPOSICION PARCIAL LICEO LAS AMERICAS ENTRE LAGOS</t>
  </si>
  <si>
    <t>IN</t>
  </si>
  <si>
    <t>CONSTRUCCION PLANTA DE TRATAMIENTO DE AGUAS SERVIDAS DE ENTRE LAGOS</t>
  </si>
  <si>
    <t>REPOSICION ESCUELA NUEVO PORVENIR DE ENTRE LAGOS</t>
  </si>
  <si>
    <t>REPOSICION DE CAMION TOLVA Y ADQUISICION DE CAMION Y MINICARGADOR (C33)</t>
  </si>
  <si>
    <t>ADQUISICION VEHICULOS MUNICIPALES (C33)</t>
  </si>
  <si>
    <t>CONSERVACION CAMINOS NO ENROLADOS DE LA COMUNA DE PUYEHUE (C33)</t>
  </si>
  <si>
    <t>COMUNA DE RIO NEGRO</t>
  </si>
  <si>
    <t>REPOSICION ESCUELA ANDREW JACKSON RIO NEGRO</t>
  </si>
  <si>
    <t>CONSERVACION GIMNASIO FISCAL DE RIO NEGRO (C33)</t>
  </si>
  <si>
    <t>REPOSICION PLAZA DE ARMAS RIO NEGRO</t>
  </si>
  <si>
    <t>OT</t>
  </si>
  <si>
    <t>CONSTRUCCION POSTA SALUD RURAL CHAN CHAN</t>
  </si>
  <si>
    <t>REPOSICION EDIFICIO CONSISTORIAL RIO NEGRO</t>
  </si>
  <si>
    <t>ENERGIZACION</t>
  </si>
  <si>
    <t>HABILITACION SUMINISTRO ELECTRICO SECTOR CORDILLERA INOSTROZA Y HUELLELHUE</t>
  </si>
  <si>
    <t>HABILITACION SUMINISTRO ELECTRICO CHAPACO Y OTROS</t>
  </si>
  <si>
    <t>HABILITACION SUMINISTRO ELECTRICO CHIFIN EL MORO Y OTROS</t>
  </si>
  <si>
    <t>HABILITACION SUMINISTRO ELECTRICO POPOEN Y OTROS</t>
  </si>
  <si>
    <t>HABILITACION SUMINISTRO ELECTRICO CASA DE LATA Y OTROS</t>
  </si>
  <si>
    <t>CONSTRUCCION POSTA DE SALUD RURAL COSTA RIO BLANCO</t>
  </si>
  <si>
    <t>REPOSICION VEHICULOS Y MAQUINARIAS Y ADQUISICION DE EXCAVADORA (C33)</t>
  </si>
  <si>
    <t>INDUSTRIA, COMERCIO, FINANZAS Y TURISMO</t>
  </si>
  <si>
    <t>ADQUISICION PLANTA MOVIL FAENADORA DE GANADO MENOR (C33)</t>
  </si>
  <si>
    <t>COMUNA DE SAN JUAN DE LA COSTA</t>
  </si>
  <si>
    <t>REPOSICION LICEO INTERNADO ANTULAFKEN PUAUCHO</t>
  </si>
  <si>
    <t>REPOSICION CONSULTORIO DE SALUD RURAL BAHIA MANSA</t>
  </si>
  <si>
    <t>REPOSICION VEHICULOS MUNICIPALES, DEPARTAMENTO SALUD COMUNA DE SAN JUAN DE LA COSTA (C33)</t>
  </si>
  <si>
    <t>REPOSICION 100 CONTENEDORES PARA DISPOSICION DE RSD SAN JUAN DE LA COSTA(C33)</t>
  </si>
  <si>
    <t>HABILITACION SUMINISTRO ENERGIA ELECTRICASECTOR ALEUCAPI</t>
  </si>
  <si>
    <t>CONSTRUCCION POSTA DE SALUD RURAL PUCATRIHUE</t>
  </si>
  <si>
    <t>CONSTRUCCION SISTEMA DE AGUA POTABLE RURAL LOMA DE LA PIEDRA - LIUCURA - QUILLOIMO</t>
  </si>
  <si>
    <t>ADQUISICION CARRO BOMBA 1° CIA. BOMBEROS COSTA MAR BAHIA MANSA (C33)</t>
  </si>
  <si>
    <t>COMUNA DE SAN PABLO</t>
  </si>
  <si>
    <t>MEJORAMIENTO ACCESO NORTE DE SAN PABLO</t>
  </si>
  <si>
    <t>HABILITACION SUMINISTRO ENERGIA ELECTRICA SECTOR COSTA I SAN PABLO</t>
  </si>
  <si>
    <t>REPOSICION POSTA RURAL LA POZA, COMUNA DE SAN PABLO</t>
  </si>
  <si>
    <t>HABILITACION SUMINISTRO ENERGIA ELECTRICA SECTOR LLANO CENTRAL</t>
  </si>
  <si>
    <t>CONSTRUCCION CALLE TECHADA</t>
  </si>
  <si>
    <t>EQUIPAMIENTO EDUCATIVO PARA ESTABLECIMIENTOS DE ENSEÑANZA PARVULARIA Y PREBASIC(C33)</t>
  </si>
  <si>
    <t>PROVINCIALES</t>
  </si>
  <si>
    <t>CONSTRUCCION  RELLENO SANITARIO PROV. DE OSORNO</t>
  </si>
  <si>
    <t>MEJORAMIENTO HOSPITAL DE PTO OCTAY</t>
  </si>
  <si>
    <t>MEJORAMIENTO HOSPITAL DE RIO NEGRO</t>
  </si>
  <si>
    <t>MEJORAMIENTO IMAGENOLOGIA COMPLEJA  HOSPITAL BASE SAN JOSE DE OSORNO</t>
  </si>
  <si>
    <t>AMPLIACION AERODROMO CAÑAL BAJO</t>
  </si>
  <si>
    <t>REPOSICION CUARTEL POLICIAL PREFECTURA PROVINCIAL OSORNO</t>
  </si>
  <si>
    <t>REPOSICION CENTRO COMUNITARIO SALUD MENTAL OSORNO</t>
  </si>
  <si>
    <t>ADQUISICION CAMION MULTIPROPOSITO Y ADQUISICION DE 20  CONTENEDORES (C33)</t>
  </si>
  <si>
    <t>REPOSICION VEHICULOS PDI, PROVINCIA DE OSORNO (C33)</t>
  </si>
  <si>
    <t>CONSERVACION CAMINOS VECINALES POR GLOSA 7, ETAPA 1, PROVINCIA OSORNO(C33)</t>
  </si>
  <si>
    <t>REPOSICION CENTRO DE SALUD FAMILIAR CON SAR RAHUE ALTO</t>
  </si>
  <si>
    <t>CONSTRUCCION CENTRO DE DESPACHO Y BASE SAMU PROVINCIA DE OSORNO</t>
  </si>
  <si>
    <t>DIAGNOSTICO INFRAESTRUCTURA PSR DE LA RED ASISTENCIAL DE OSORNO</t>
  </si>
  <si>
    <t>CONSERVACION CAMINOS BASICOS,CAMINO U-925,CARRIL-MEDIALUNA PAMPAGRANDE (C33)</t>
  </si>
  <si>
    <t>CONSERVACION SISTEMA DE AGUAS PREDIALES COMUNIDADES INDIGENAS (C33)</t>
  </si>
  <si>
    <t>CONSTRUCCION COSAM RAHUE</t>
  </si>
  <si>
    <t>CONSTRUCCION CENTRO DIURNO DE REHABILITACION DE SALUD MENTAL</t>
  </si>
  <si>
    <t>CONSERVACION DE CAMINOS DE ACC. COMUN. INDIGENAS PUYEHUE, RIO NEGRO Y PURRANQUE (C33)</t>
  </si>
  <si>
    <t>REPOSICION ECOGRAFO HOSPITAL PUERTO OCTAY (C33)</t>
  </si>
  <si>
    <t>TOTAL PROVINCIALES</t>
  </si>
  <si>
    <t>TOTAL PROVINCIA DE OSORNO</t>
  </si>
  <si>
    <t>COMUNA DE PUERTO MONTT</t>
  </si>
  <si>
    <t>LLANQUIHUE</t>
  </si>
  <si>
    <t>MEJORAMIENTO CALLE BARROS ARANA</t>
  </si>
  <si>
    <t xml:space="preserve">NORMALIZACION CESFAM ALERCE </t>
  </si>
  <si>
    <t xml:space="preserve">AMPLIACION SERVICIO APR LAGUNITAS, VALLE CARDONAL </t>
  </si>
  <si>
    <t>CONSTRUCCION PUENTE EL SARGAZO DE PTO MONTT</t>
  </si>
  <si>
    <t>REPOSICION ESCUELA MAILLEN ESTERO</t>
  </si>
  <si>
    <t>CONSTRUCCION ESTABLECIMIENTO EDUCACIONAL SEC. ALERCE I ETAPA P MONTT</t>
  </si>
  <si>
    <t>CONSTRUCCION OFICINA REGISTRO CIVIL E IDENTIF. ALERCE, PUERTO MONTT</t>
  </si>
  <si>
    <t>AMPLIACION Y REMODELACION CONSULTORIO ANTONIO VARAS</t>
  </si>
  <si>
    <t>AMPLIACION APR LAS QUEMAS SAN ANTONIO SECTOR CHAQUEIHUA</t>
  </si>
  <si>
    <t xml:space="preserve">REPOSICION ESTADIO ANTONIO VARAS COMUNA PUERTO MONTT </t>
  </si>
  <si>
    <t>CONSERVACION VIAS URBANAS PUERTO MONTT (C33)</t>
  </si>
  <si>
    <t>REPOSICION CENTRO SALUD FAMILIAR ANGELMO</t>
  </si>
  <si>
    <t>RE</t>
  </si>
  <si>
    <t>MEJORAMIENTO CALLE ANTONIO VARAS, PUERTO MONTT</t>
  </si>
  <si>
    <t>SS</t>
  </si>
  <si>
    <t>CONSTRUCCION REDES AGUA POTABLE Y ALCANT VILLA LOS PINOS ALTOS</t>
  </si>
  <si>
    <t>CONSTRUCCION CUARTEL 8° COMPAÑIA DE BOMBEROS</t>
  </si>
  <si>
    <t>REPOSICIÓN POSTA DE SALUD RURAL DE HUELMO</t>
  </si>
  <si>
    <t>REPOSICIÓN POSTA DE SALUD RURAL DE CORRENTOSO</t>
  </si>
  <si>
    <t>CONSTRUCCION CIERRE VERTEDERO MUNICIPAL COMUNA DE PUERTO MONTT</t>
  </si>
  <si>
    <t>MEJORAMIENTO CALLE PADRE HARTER</t>
  </si>
  <si>
    <t>PVP</t>
  </si>
  <si>
    <t>INVESTIGACION Y PROPUESTA DESARROLLO CULTURAL E INTERCULTURAL, RESERVA NATURAL ALTOS QUILLAIPE</t>
  </si>
  <si>
    <t>CONSTRUCCIÓN JARDÍN INFANTIL Y SALA CUNA LA VARA</t>
  </si>
  <si>
    <t>CONSTRUCCIÓN GIMNASIO ESCUELA ANAHUAC</t>
  </si>
  <si>
    <t>CONSTRUCCION CONSTRUCCION GIMNASIO ESCUELA ALEMANIA</t>
  </si>
  <si>
    <t>CONSTRUCCION CONSTRUCCION GIMNASIO ESCUELA MIRASOL</t>
  </si>
  <si>
    <t>COMUNA DE CALBUCO</t>
  </si>
  <si>
    <t>CONSTRUCCION CEMENTERIO MUNICIPAL DE CALBUCO</t>
  </si>
  <si>
    <t>CONSTRUCCION PAVIMENTACION CALLES CARLOS CONDELL Y WILLIAM REBOLLEDO</t>
  </si>
  <si>
    <t>CONSTRUCCION PAVIMENTOS AVENIDA PRESIDENTE IBAÑEZ, CALBUCO</t>
  </si>
  <si>
    <t>REPOSICION PARCIAL LICEO POLITECNICO DE CALBUCO</t>
  </si>
  <si>
    <t>REPOSICION ESCUELA BERNARDO OHIGGINS, CALBUCO</t>
  </si>
  <si>
    <t>CONSTRUCCION SERVICIO AGUA POTABLE RURAL ISLA QUENU.</t>
  </si>
  <si>
    <t>CONSTRUCCION INFRAESTRUCTURA SANITARIA LOCALIDAD DE PARGUA</t>
  </si>
  <si>
    <t>REPOSICION POSTA DE SALUD PEÑASMO, CALBUCO</t>
  </si>
  <si>
    <t>ACTUALIZACION PLAN REGULADOR COMUNAL CALBUCO (C33)</t>
  </si>
  <si>
    <t>COMUNA DE COCHAMO</t>
  </si>
  <si>
    <t>PV</t>
  </si>
  <si>
    <t>CONSTRUCCION ESTADIO MUNCIPAL DE COCHAMO</t>
  </si>
  <si>
    <t>CONSERVACION VARIOS CAMINOS VECINALES GLOSA 7, COMUNA DE COCHAMO (C33)</t>
  </si>
  <si>
    <t>REPOSICION POSTA DE SALUD RURAL PASO EL LEON, COCHAMO</t>
  </si>
  <si>
    <t>CONSTRUCCION GIMNASIO LLANADA GRANDE</t>
  </si>
  <si>
    <t>CONSTRUCCION SISTEMA DE AGUA POTABLE RURAL DE LLAGUEPE</t>
  </si>
  <si>
    <t>CONSERVACION GIMNASIO MUNICIPAL DE COCHAMO (C33)</t>
  </si>
  <si>
    <t>CONSERVACION GIMNASIO MUNICIPAL DE PUELO (C33)</t>
  </si>
  <si>
    <t>ADQUISICION Y REPOSICION AMBULANCIAS DE EMERGENCIAS PARA TRASLADO DE PACIENTES (C33)</t>
  </si>
  <si>
    <t>COMUNA DE FRESIA</t>
  </si>
  <si>
    <t>PIR</t>
  </si>
  <si>
    <t>CONSTRUCCION PLANTA DE TRATAMIENTO PARGA</t>
  </si>
  <si>
    <t>CONSTRUCCION SISTEMA APR SECTOR LAS CRUCES, COMUNA DE FRESIA</t>
  </si>
  <si>
    <t>REPOSICION POSTA DE SALUD RURAL EL TRAIGUEN, FRESIA</t>
  </si>
  <si>
    <t>CONSERVACION EDIFICIO DAEM, FRESIA (C33)</t>
  </si>
  <si>
    <t>REPOSICION GANCHOS Y LUMINARIAS COMUNA DE FRESIA (C33)</t>
  </si>
  <si>
    <t>CONSTRUCCION ESTADIO MUNICIPAL ANFUR, COMUNA DE FRESIA</t>
  </si>
  <si>
    <t>MEJORAMIENTO DIVERSAS CALLES, COMUNA DE FRESIA</t>
  </si>
  <si>
    <t>CONSERVACION CAMINOS NO ENROLADOS, DIVERSOS SECTORES DE FRESIA (C33)</t>
  </si>
  <si>
    <t>ADQUISICION CAMIONES COMPACTADORES   (C33)</t>
  </si>
  <si>
    <t>COMUNA DE FRUTILLAR</t>
  </si>
  <si>
    <t>CONSTRUCCION SERVICIO DE APR SECTOR COPIHUE, FRUTILLAR</t>
  </si>
  <si>
    <t>REPOSICION Y AMPLIACION BIBLIOTECA MUNICIPAL</t>
  </si>
  <si>
    <t>REPOSICION ESTADIO MUNICIPAL DE FRUTILLAR</t>
  </si>
  <si>
    <t>CONSTRUCCION RED APR SECTOR COLONIA SAN MARTIN</t>
  </si>
  <si>
    <t>CONSTRUCCION RED APR SECTOR CENTINELA LA HUACHA</t>
  </si>
  <si>
    <t>CONSTRUCCION SERVICIO DE APR LOMA DE LA PIEDRA-LA HUACHA, FRUTILLAR</t>
  </si>
  <si>
    <t>CONSTRUCCION CALLE NUEVA NUEVE DE FRUTILLAR</t>
  </si>
  <si>
    <t>CONSTRUCCION RED DE APR SECTOR VILLA ALEGRE</t>
  </si>
  <si>
    <t>CONSERVACION LICEO POLITECNICO IGNACIO CARRERA PINTO FRUTILLAR (C33)</t>
  </si>
  <si>
    <t>CONSTRUCCION RED DE AGUA POT. SECTOR CALLEJON SIN SALIDA, FRUTILLAR</t>
  </si>
  <si>
    <t>CONSTRUCCION RED DE AGUA POTABLE SECT. LOS RADALES, COMUNA FRUTILLAR</t>
  </si>
  <si>
    <t>CONSTRUCCION RED DE AGUA POTABLE SECTOR EL ENCANTO, COMUNA FRUTILLAR</t>
  </si>
  <si>
    <t>CONSTRUCCION RED DE AGUA POTABLE SECTOR PEDERNAL, COMUNA FRUTILLAR</t>
  </si>
  <si>
    <t>CONSTRUCCION SERVICIO DE APR SECTOR BALMACEDA-PARAGUAY, FRUTILLAR</t>
  </si>
  <si>
    <t>REPOSICION CUARTEL SEGUNDA COMPAÑÍA DE BOMBEROS</t>
  </si>
  <si>
    <t>HABILITACION SUMINISTRO ENERGIA ELECTRICA SECTOR COLONIA LA RADIO</t>
  </si>
  <si>
    <t>CONSTRUCCION SERVICIO DE APR SECTOR PICHILOPEZ, FRUTILLAR</t>
  </si>
  <si>
    <t>ADQUISICION BUS DE PASAJEROS COMUNA DE FRUTILLAR (C33)</t>
  </si>
  <si>
    <t>CONSERVACION DIVERSOS CAMINOS RURALES NO ENROLADOS DE LA COMUNA DE FRUTILLAR (C33)</t>
  </si>
  <si>
    <t>COMUNA DE LLANQUIHUE</t>
  </si>
  <si>
    <t>REPOSICION EDIFICIO CONSISTORIAL, LLANQUIHUE</t>
  </si>
  <si>
    <t>REPOSICION PLAZA DE ARMAS Y AV. VICENTE PEREZ ROSALES, LLANQUIHUE</t>
  </si>
  <si>
    <t>MEJORAMIENTO INFRAESTRUCTURA HOSPITAL LLANQUIHUE</t>
  </si>
  <si>
    <t>ADQUISICION DE VEHICULO DE EMERGENCIA MUNICIPAL (C33)</t>
  </si>
  <si>
    <t>CONSTRUCCION APR COLEGUAL ESPERANZA, LLANQUIHUE</t>
  </si>
  <si>
    <t>ADQUISICION DE MAQUINARIA PESADA COMUNA DE LLANQUIHUE (C33)</t>
  </si>
  <si>
    <t>REPOSICIÓN DE VEHÍCULOS DAEM (C33)</t>
  </si>
  <si>
    <t>CONSERVACION DE CALLES Y VIAS, COMUNA DE LLANQUIHUE (C33)</t>
  </si>
  <si>
    <t>COMUNA DE LOS MUERMOS</t>
  </si>
  <si>
    <t>CONSTRUCCION CIERRE EX VERTEDERO MUNICIPAL LOS MUERMOS</t>
  </si>
  <si>
    <t>CONSTRUCCION SERVICIO APR SECTOR CUESTA LA VACA, C LOS MUERMOS</t>
  </si>
  <si>
    <t>MEJORAMIENTO Y CONSTRUCCION NICHOS CEMENTERIO LOS MUERMOS</t>
  </si>
  <si>
    <t>CONSERVACION DE 20,2 KM. DE CAMINOS VECINALES C. DE LOS MUERMOS(C33)</t>
  </si>
  <si>
    <t>AMPLIACION Y REMODELACION INTEGRAL CONSISTORIAL LOS MUERMOS</t>
  </si>
  <si>
    <t>CONSTRUCCION SERVICIO APR SANTA AMANDA</t>
  </si>
  <si>
    <t>CONSTRUCCION SERVICIO APR SAN CARLOS EL ÑADY</t>
  </si>
  <si>
    <t>MEJORAMIENTO SISTEMA APR CAÑITAS-RIO FRIO, LOS MUERMOS</t>
  </si>
  <si>
    <t>MEJORAMIENTO Y AMPLIACION GIMNASIO MUNICIPAL, COMUNA LOS MUERMOS</t>
  </si>
  <si>
    <t>CONSTRUCCION CENTRO DIALISIS COMUNA LOS MUERMOS</t>
  </si>
  <si>
    <t>ADQUISICION CLINICA MOVIL GINECOLOGICA (C33)</t>
  </si>
  <si>
    <t>CONSERVACION CAMINOS VECINALES, COMUNA LOS MUERMOS (C33)</t>
  </si>
  <si>
    <t>COMUNA DE MAULLIN</t>
  </si>
  <si>
    <t>MEJORAMIENTO SIETE CALLES LOCALIDAD DE QUENUIR, COMUNA DE MAULLIN</t>
  </si>
  <si>
    <t>MEJORAMIENTO CINCO CALLES LOCALIDAD DE CARELMAPU</t>
  </si>
  <si>
    <t>CONSTRUCCION GIMNASIO TEN - TEN, COMUNA DE MAULLIN</t>
  </si>
  <si>
    <t>CONSTRUCCION SISTEMA ALCANT. Y TRATAM. AGUAS SERVIDAS DE LOLCURA, MAULLIN</t>
  </si>
  <si>
    <t>REPOSICION CANCHA LEPIHUE, COMUNA DE MAULLIN</t>
  </si>
  <si>
    <t>REPOSICION CENTRO COMUNITARIO QUENUIR, COMUNA DE MAULLIN</t>
  </si>
  <si>
    <t>REPOSICION ALUMBRADO PÚBLICO CON TECNOLOGIA LED COMUNA DE MAULLIN(C33)</t>
  </si>
  <si>
    <t>REPOSICION POSTA DE MISQUIHUE, MAULLIN</t>
  </si>
  <si>
    <t>REPOSICION DE MOTONIVELADORA MUNICIPALIDAD DE MAULLIN (C33)</t>
  </si>
  <si>
    <t>COMUNA DE PUERTO VARAS</t>
  </si>
  <si>
    <t>REPOSICION ESTADIO EWALDO KLEIN DE PUERTO VARAS</t>
  </si>
  <si>
    <t>NORMALIZACION DE SEMAFOROS CIUDAD DE PUERTO VARAS</t>
  </si>
  <si>
    <t>ADQUISICION EQUIPAMIENTO ESTABLECIMIENTOS EDUCACIONALES, PTO VARAS(C33)</t>
  </si>
  <si>
    <t>REPOSICION ESCUELA EPSON ENSENADA</t>
  </si>
  <si>
    <t>MEJORAMIENTO CALLE TERRAPLEN, PUERTO VARAS</t>
  </si>
  <si>
    <t>MEJORAMIENTO CALLE SAN MARTIN, PUERTO VARAS</t>
  </si>
  <si>
    <t>CONSERVACION ACERAS SECTOR CENTRO DE PUERTO VARAS(C33)</t>
  </si>
  <si>
    <t>REPOSICION CUARTEL SEXTA COMPAÑIA DE BOMBEROS</t>
  </si>
  <si>
    <t>REPOSICION CUARTEL 2° COMPAÑIA DE BOMBEROS</t>
  </si>
  <si>
    <t>CONSERVACION ESCUELA GRUPO ESCOLAR (C33)</t>
  </si>
  <si>
    <t>ADQUISICION LUMINARIAS LED ALUMBRADO PUBLICO, PUERTO VARAS (C33)</t>
  </si>
  <si>
    <t>CONSERVACION PARQUE CERRO PHILIPPI PUERTO VARAS (C33)</t>
  </si>
  <si>
    <t>REPOSICION POSTA RURAL DE PEULLA</t>
  </si>
  <si>
    <t>CONSERVACION PLAZA DE ARMAS Y SU ENTORNO, PUERTO VARAS (C33)</t>
  </si>
  <si>
    <t>CONSERVACION VIAS URBANAS PUERTO VARAS (C33)</t>
  </si>
  <si>
    <t>MEJORAMIENTO RUTA V 69 SECTOR RALUN COCHAMO</t>
  </si>
  <si>
    <t>RESTAURACION IGLESIA N. SRA. DE LA CANDELARIA (MN), CARELMAPU</t>
  </si>
  <si>
    <t>CONSTRUCCION COMUNIDAD TERAPEUTICA DROGODEPENDIENTES PROVINCIA DE LLANQUIHUE</t>
  </si>
  <si>
    <t>CONSTRUCCION Y HABILITACION CENTRO DE DIALISIS HOSPITAL DE CALBUCO</t>
  </si>
  <si>
    <t>PESCA</t>
  </si>
  <si>
    <t>EQUIPAMIENTO PARA SISTEMA TERRITORIAL DE VIGILANCIA Y RESGUARDO DE LAS AREAS DE MANEJO DE LA(C33)</t>
  </si>
  <si>
    <t>REPOSICION CUARTEL INVESTIGACIONES PUERTO VARAS</t>
  </si>
  <si>
    <t>CONSERVACION VIAL PUNTOS CONGESTIONADOS (C33)</t>
  </si>
  <si>
    <t>CONSERVACION EDIFICIO GOBERNACION PROVINCIAL (C33)</t>
  </si>
  <si>
    <t>ADQUISICION EQUIPOS Y EQUIPAMIENTO CENTRO ONCOLOGICO AMBULATORIO (C33)</t>
  </si>
  <si>
    <t>REPOSICION VEHICULOS PDI PROVINCIA DE LLANQUIHUE (C33)</t>
  </si>
  <si>
    <t>CONSERVACION RED VIAL DE VARIOS CAMINOS PAVIMENTADOS AÑO 2013 (C33)</t>
  </si>
  <si>
    <t>MEJORAMIENTO RUTA V-69 SECTOR PTE. PUCHEGUIN - PTE. CASCAJAL 3</t>
  </si>
  <si>
    <t>CONSTRUCCION CONECTIVIDAD INTERTERRAZAS PUERTO MONTT</t>
  </si>
  <si>
    <t>TOTAL PROVINCIA DE LLANQUIHUE</t>
  </si>
  <si>
    <t>COMUNA DE ANCUD</t>
  </si>
  <si>
    <t>CHILOE</t>
  </si>
  <si>
    <t>REPOSICION EDIFICIO PUBLICO DE CHACAO</t>
  </si>
  <si>
    <t>REPOSICION ESCUELA RURAL DE LINAO, ANCUD.</t>
  </si>
  <si>
    <t>AMPLIACION SERVICIO APR BAHIA LINAO HACIA HUAPILINAO Y R.NEGRO,ANCUD</t>
  </si>
  <si>
    <t>CONSERVACION SALAS MULTIUSO Y EJERCICIOS GIMNASIO FISCAL DE ANCUD (C33)</t>
  </si>
  <si>
    <t>CONSERVACION DE ACERAS EN DIVERSAS CALLES DE ANCUD (C33)</t>
  </si>
  <si>
    <t>CONSTRUCCION SISTEMA DE APR SECTOR GUABUN, ANCUD</t>
  </si>
  <si>
    <t>REPOSICION DE DOS CAMIONES TOLVA PARA LA I.MUNICIPALIDAD DE ANCUD (C33)</t>
  </si>
  <si>
    <t>CONSTRUCCION SISTEMA APR LOCALIDAD RURAL DE AGUAS BUENAS, ANCUD</t>
  </si>
  <si>
    <t>CONSTRUCCION CENTRO REHABILITACION COMUNA DE ANCUD</t>
  </si>
  <si>
    <t>CONSTRUCCION RED AGUA POTABLE RURAL PUMANZANO, ANCUD</t>
  </si>
  <si>
    <t>AMPLIACION SALA PSICOMOTIZ Y HABITOS FISICOS</t>
  </si>
  <si>
    <t>CONSTRUCCION SEDE POLIFUNCIONAL INTERCULTURAL DE COÑIMO</t>
  </si>
  <si>
    <t>CONSTRUCCION SISTEMA DE APR SECTOR CAULIN LA CUMBRE, ANCUD</t>
  </si>
  <si>
    <t xml:space="preserve"> </t>
  </si>
  <si>
    <t>COMUNA DE CASTRO</t>
  </si>
  <si>
    <t>NORMALIZACION  ESCUELA RURAL ANA NELLY OYARZUN</t>
  </si>
  <si>
    <t>REPOSICION CUARTEL BOMBEROS 5TA. COMPAÑIA, COMUNA DE CASTRO</t>
  </si>
  <si>
    <t>REPOSICION FERIA YUMBEL DE CASTRO</t>
  </si>
  <si>
    <t>REPOSICION REEMPLAZO DE LUMINARIAS PARQUE URBANO (C33)</t>
  </si>
  <si>
    <t>CONSERVACION FERIA LILLO COMUNA CASTRO (C33)</t>
  </si>
  <si>
    <t>CONSERVACION VEREDAS CASTRO ALTO, COMUNA DE CASTRO (C33)</t>
  </si>
  <si>
    <t>CONSERVACION CAMINOS ISLA QUEHUI, COMUNA DE CASTRO (C33)</t>
  </si>
  <si>
    <t>REPOSICION POSTA DE SALUD RURAL DE LA ISLA CHELIN, CASTRO</t>
  </si>
  <si>
    <t>MEJORAMIENTO URBANISTICO AVENIDA O´HIGGINS Y AVENIDA SAN MARTIN CASTRO</t>
  </si>
  <si>
    <t>REPOSICION ESCUELA DE LA CULTURA, FRIDOLINA BARRIENTOS, CASTRO</t>
  </si>
  <si>
    <t>COMUNA DE CHONCHI</t>
  </si>
  <si>
    <t>MEJORAMIENTO Y AMPLIACION  APR DE HUILLINCO</t>
  </si>
  <si>
    <t>CONSTRUCCION SERVICIO APR PINDACO QUITRIPULLI</t>
  </si>
  <si>
    <t>ACTUALIZACION PLAN REGULADOR COMUNA DE CHONCHI (C33)</t>
  </si>
  <si>
    <t>CONSTRUCCION SISTEMA APR DE TARAHUIN, CHONCHI</t>
  </si>
  <si>
    <t>REPOSICION ESCUELA RURAL DE QUITRIPULLI</t>
  </si>
  <si>
    <t>CONSTRUCCION CUARTEL 2° COMPAÑIA BOMBEROS DE LA COMUNA DE CHONCHI</t>
  </si>
  <si>
    <t>REPOSICION ESCUELA RURAL DE HUILLINCO COMUNA DE CHONCHI</t>
  </si>
  <si>
    <t>REPOSICION POSTA SALUD RURAL CUCAO, COMUNA CHONCHI</t>
  </si>
  <si>
    <t>CONSTRUCCION CENTRO DEPORTIVO MUNICIPAL COMUNA DE CHONCHI</t>
  </si>
  <si>
    <t>CONSERVACION CAMINOS NO ENROLADOS COMUNA DE CHONCHI (C33)</t>
  </si>
  <si>
    <t>REPOSICION CONTENEDORES DE RESIDUOS SOLIDOS DOMICILIARIOS (C33)</t>
  </si>
  <si>
    <t>COMUNA DE CURACO DE VELEZ</t>
  </si>
  <si>
    <t>REPOSICION ESTADIO MUNICIPAL CURACO DE VELEZ</t>
  </si>
  <si>
    <t>REPOSICION POSTA DE SALUD HUYAR ALTO</t>
  </si>
  <si>
    <t>ADQUISICION EQUIPAMIENTO ESCUELA SAN JAVIER (C33)</t>
  </si>
  <si>
    <t>REPOSICION CAMION TOLVA(C33)</t>
  </si>
  <si>
    <t>ADQUISICION EQUIPAMIENTO ESCUELA HUYAR ALTO (C33)</t>
  </si>
  <si>
    <t>REPOSICION POSTA DE SALUD DE PALQUI</t>
  </si>
  <si>
    <t>ADQUISICION Y REPOSICIÓN DE CUATRO CAMIONETAS MUNICIPALES (C33)</t>
  </si>
  <si>
    <t>COMUNA DE DALCAHUE</t>
  </si>
  <si>
    <t>CONSTRUCCION REDES AGUA POTABLE Y ALC ST VISTA HERMOSA</t>
  </si>
  <si>
    <t>CONSTRUCCION GIMNASIO TENAUN</t>
  </si>
  <si>
    <t>CONSTRUCCION CENTRO CIVICO DE DALCAHUE</t>
  </si>
  <si>
    <t>CONSTRUCCION REDES DE AP Y ALCANT. DIVERSOS SECTORES CIUDAD DALCAHUE</t>
  </si>
  <si>
    <t>REPOSICION DE EQUIPAMIENTO PARA LA RECOLECCION DE RSD DALCAHUE(C33)</t>
  </si>
  <si>
    <t>ADQUISICION EQUIPOS Y EQUIPAMIENTO PARA HABILITACION ILUSTRE MUNICIPALIDAD DE DALCAHUE(C33)</t>
  </si>
  <si>
    <t>ADQUISICION CAMION MULTIPROPOSITO EMERGENCIA PARA MUNICIPALIDAD DE DALCAHUE (C33)</t>
  </si>
  <si>
    <t>HABILITACION SUMINISTRO E. ELECTRICA SECTOR LAS COMPUERTAS, DALCAHUE</t>
  </si>
  <si>
    <t>CONSTRUCCION DISEÑO CANCHA SINTETICA DE FUTBOL, SECTOR MOCOPULLI, COMUNA DE DALCAHUE</t>
  </si>
  <si>
    <t>CONSTRUCCION SISTEMA APR SECTOR BUTALCURA</t>
  </si>
  <si>
    <t>REPOSICION ESCUELA TEHUACO - QUETALCO COMUNA DE DALCAHUE</t>
  </si>
  <si>
    <t>REPOSICION Y MEJORAMIENTO POSTA TENAUN DALCAHUE</t>
  </si>
  <si>
    <t>COMUNA DE PUQUELDON</t>
  </si>
  <si>
    <t>NORMALIZACION CONSULTORIO RURAL PUQUELDON</t>
  </si>
  <si>
    <t>ADQUISICION CAMION MULIPROPOSITO MUNICIPALIDAD DE PUQUELDON(C33)</t>
  </si>
  <si>
    <t>REPOSICION INFRAESTRUCTURA BODEGA MUNICIPAL - COMUNA PUQUELDON</t>
  </si>
  <si>
    <t>CONSERVACION DE CAMINOS RURALES NO ENROLADOS, COMUNA DE PUQUELDON (C33)</t>
  </si>
  <si>
    <t>COMUNA DE QUEILEN</t>
  </si>
  <si>
    <t>REPOSICION INTERNADO MIXTO LICEO POLIVALENTE DE QUEILEN</t>
  </si>
  <si>
    <t>REPOSICION POSTA DE SALUD RURAL DE PIO PIO, COMUNA DE QUEILEN</t>
  </si>
  <si>
    <t>CONSERVACION GIMNASIO MUNICIPAL COMUNA DE QUEILEN (C33)</t>
  </si>
  <si>
    <t>MEJORAMIENTO INTEGRAL ESTADIO MUNICIPAL DE QUEILEN</t>
  </si>
  <si>
    <t>ADQUISICION CAMIONETAS PARA DIVERSAS OFICINAS MUNICIPALES (C33)</t>
  </si>
  <si>
    <t>REPOSICION POSTA DE SALUD RURAL DE NEPUE, COMUNA DE QUEILEN</t>
  </si>
  <si>
    <t>REPOSICION CAMION RSD, COMUNA QUEILEN (C33)</t>
  </si>
  <si>
    <t>COMUNA DE QUELLON</t>
  </si>
  <si>
    <t>REPOSICION ESCUELA RURAL DE COINCO</t>
  </si>
  <si>
    <t>CONSTRUCCION MULTICANCHA CERRADA FRANCISCO COLOANE COMUNA DE QUELLON</t>
  </si>
  <si>
    <t>ADQUISICION EQUIPOS ELECTRONICOS PARA ESCUELAS COMUNA QUELLON (C33)</t>
  </si>
  <si>
    <t>CONSTRUCCION GIMNASIO ESCUELA ORIENTE DE QUELLON</t>
  </si>
  <si>
    <t>REPOSICION ESCUELA RURAL DE COMPU, COMUNA DE QUELLON</t>
  </si>
  <si>
    <t>CONSTRUCCION INSTALACION SISTEMA APR SECTORES CHAILDAD-CHANCO-YATEHUE, QUELLON</t>
  </si>
  <si>
    <t>CONSTRUCCION SISTEMA AGUA POTABLE RURAL ISLA LAITEC, QUELLON</t>
  </si>
  <si>
    <t>HABILITACION SUMINISTRO ENERGIA ELECTRICA PASAJE ALBERTO VANZ, COMUNA DE QUELLON</t>
  </si>
  <si>
    <t>COMUNA DE QUEMCHI</t>
  </si>
  <si>
    <t>CONSTRUCCION ESTADIO MUNICIPAL DE QUEMCHI</t>
  </si>
  <si>
    <t xml:space="preserve">REPOSICION ESCUELA BASICA LLIUCO </t>
  </si>
  <si>
    <t>CONSERVACION CAMINOS ISLA BUTACHAUQUES (C33)</t>
  </si>
  <si>
    <t>REPOSICION MOTONIVELADORA Y CAMA BAJA (C33)</t>
  </si>
  <si>
    <t>CONSERVACION CAMINOS RURALES SECTOR SUR (C33)</t>
  </si>
  <si>
    <t>REPOSICION POSTA DE SALUD ISLA TAC</t>
  </si>
  <si>
    <t>CONSTRUCCION INFRAESTRUCTURA  AGUA POTABLE Y ALCANTARILLADO</t>
  </si>
  <si>
    <t>ADQUISICION MAQUINARIA VIAL COMUNA DE QUEMCHI(C33)</t>
  </si>
  <si>
    <t>REPOSICION POSTA DE SALUD RURAL VOIGUE</t>
  </si>
  <si>
    <t>REPOSICION CAMIONETAS MUNICIPALIDAD DE QUEMCHI (C33)</t>
  </si>
  <si>
    <t>CONSERVACION CAMINOS ISLA MECHUQUE (C33)</t>
  </si>
  <si>
    <t>CONSERVACION GIMNASIO MUNICIPAL (C33)</t>
  </si>
  <si>
    <t>ADQUISICION DE BUS PARA MUNICIPALIDAD DE QUEMCHI (C33)</t>
  </si>
  <si>
    <t>COMUNA DE QUINCHAO</t>
  </si>
  <si>
    <t>REPOSICION ESCUELA RURAL ISLA LLINGUA</t>
  </si>
  <si>
    <t>REPOSICION ESCUELA  LA CAPILLA ISLA CAGUACH</t>
  </si>
  <si>
    <t>REPOSICION ESCUELA RURAL DE ISLA ALAO</t>
  </si>
  <si>
    <t>REPOSICION POSTA DE SALUD RURAL DE ISLA LLINGUA</t>
  </si>
  <si>
    <t>MEJORAMIENTO CANCHA SINTETICA ACHAO</t>
  </si>
  <si>
    <t>CONSERVACION  DE VEREDAS EN DIVERSOS SECTORES URBANOS, ACHAO (C33)</t>
  </si>
  <si>
    <t>ADQUISICION CAMION MULTIPROPOSITO MUNICIPAL, COMUNA DE QUINCHAO(C33)</t>
  </si>
  <si>
    <t>CONSTRUCCION COMPLEJO DEPORTIVO CANCHA RAYADA</t>
  </si>
  <si>
    <t>PREFACTIBILIDAD</t>
  </si>
  <si>
    <t>MEJORAMIENTO Y AMPLIACION HOSPITAL DE CASTRO (INFRA)</t>
  </si>
  <si>
    <t>NORMALIZACION HOSPITAL DE QUELLON, PROVINCIA DE CHILOE</t>
  </si>
  <si>
    <t>CONSTRUCCION SEDE UNIVERSITARIA PARA LA PROVINCIA DE CHILOE</t>
  </si>
  <si>
    <t>NORMALIZACION HOSPITAL DE ANCUD</t>
  </si>
  <si>
    <t>ADQUISICION Y REPOSICION DE EQUIPOS PARA LITIASIS Y ENUCLIACION U DE UROLOGIA HOSPITAL DE CASTRO (C33)</t>
  </si>
  <si>
    <t>REPOSICION Y ADQUISICION DE EQUIPOS Y EQUPA. RED SALUD CHILOE (C33)</t>
  </si>
  <si>
    <t>CONSERVACION CAMINOS VECINALES POR GLOSA , ETAPA I PROVINCIA DE CHILOE (C33)</t>
  </si>
  <si>
    <t>ANALISIS PLAN DE ACCION SOSTENIBLE CHILOE</t>
  </si>
  <si>
    <t>REPOSICION CON RELOCALIZACION HOSPITAL DE CASTRO</t>
  </si>
  <si>
    <t>REPOSICION RAMPA DE CONECTIVIDAD RILAN CASTRO</t>
  </si>
  <si>
    <t>TOTAL PROVINCIA DE CHILOE</t>
  </si>
  <si>
    <t>COMUNA DE CHAITEN</t>
  </si>
  <si>
    <t>PALENA</t>
  </si>
  <si>
    <t>REPOSICION EDIFICIO MUNICIPAL DE CHAITEN</t>
  </si>
  <si>
    <t>CONSERVACION CALLES Y SITIOS FISCALES DE CHAITEN(C33)</t>
  </si>
  <si>
    <t>REPOSICON MAQUINARIA PARA LA COMUNA DE CHAITEN(C33)</t>
  </si>
  <si>
    <t>CONSTRUCCION CONEXION VIAL ISLA TALCAN ARCH. DESERTORES,CHAITEN</t>
  </si>
  <si>
    <t>HABILITACION SUMINISTRO ENERGIA ELECTRICA SECTOR CHAITEN VIEJO, COMUNA DE CHAITEN</t>
  </si>
  <si>
    <t>REPOSICION Y AMPLIACION MERCADO MUNICIPAL DE CHAITEN</t>
  </si>
  <si>
    <t>CONSTRUCCION TERMINAL DE BUSES CHAITEN</t>
  </si>
  <si>
    <t>REPOSICION ESTADIO MUNICIPAL DE CHAITEN</t>
  </si>
  <si>
    <t>CONSERVACION EDIFICIO PUBLICO Y HABILITACION MUSEO DE LA CARRETERA AUSTRAL (C33)</t>
  </si>
  <si>
    <t>COMUNA DE FUTALEUFU</t>
  </si>
  <si>
    <t>AMPLIACION ESCUELA BASICA  FUTALEUFU PARA EDUCACION MEDIA</t>
  </si>
  <si>
    <t>CONSTRUCCION TERMINAL DE BUSES DE FUTALEUFU</t>
  </si>
  <si>
    <t>MEJORAMIENTO Y PAVIMENTACION CALLE LAUTARO SUR - FUTALEUFU</t>
  </si>
  <si>
    <t>REPOSICION GIMNASIO MUNICIPAL DE FUTALEUFU</t>
  </si>
  <si>
    <t>CONSTRUCCION PARQUE MUNICIPAL DE FUTALEUFU</t>
  </si>
  <si>
    <t>ANALISIS ESTUDIO PLAN REGULADOR COMUNAL DE FUTALEUFU (C33)</t>
  </si>
  <si>
    <t>REPOSICION BODEGA Y OFICINAS MUNICIPALES COMUNA FUTALEUFU</t>
  </si>
  <si>
    <t>CONSTRUCCION SISTEMA DE APR DE NOROESTE LONCONAO, FUTALEUFU</t>
  </si>
  <si>
    <t>REPOSICION DE DOS VEHICULOS MUNICIPALES DE FUTALEUFU (C33)</t>
  </si>
  <si>
    <t>REPOSICION CAMBIO LUMINARIA LED URBANA (C33)</t>
  </si>
  <si>
    <t>COMUNA DE HUALAIHUE</t>
  </si>
  <si>
    <t>REPOSICION POSTA SALUD RURAL AULEN</t>
  </si>
  <si>
    <t>CONSTRUCCION CEMENTERIO DE CONTAO, HUALAIHUE</t>
  </si>
  <si>
    <t>CONSTRUCCION GIMNASIO PICHICOLO</t>
  </si>
  <si>
    <t>CONSTRUCCION SISTEMA AGUA POTABLE PUNTILLA PICHICOLO</t>
  </si>
  <si>
    <t>CONSTRUCCION SISTEMA AGUA POTABLE CHOLGO</t>
  </si>
  <si>
    <t>CONSERVACION SEDE SOCIAL LOCALIDAD DE CONTAO (C33)</t>
  </si>
  <si>
    <t>CONSTRUCCION 2 CASAS PARA PROFESIONALES CECOSF HUALAIHUE</t>
  </si>
  <si>
    <t>CONSERVACION GIMNASIO ESCUELA SEMILLERO ROLECHA(C33)</t>
  </si>
  <si>
    <t>CONSERVACION CAMINOS VECINALES GLOSA 7,COMUNA HUALAIHUE, PROV. PALENA(C33)</t>
  </si>
  <si>
    <t>CONSTRUCCION SISTEMA AGUA POTABLE EL MANZANO</t>
  </si>
  <si>
    <t>ADQUISICION LANCHA POLICIAL TENENCIA HORNOPIREN, COMUNA HUALAIHUE(C33)</t>
  </si>
  <si>
    <t>ADQUISICION SISTEMA DE ILUMINACION PAD. RIO NEGRO HORNOPIREN(C33)</t>
  </si>
  <si>
    <t>CONSTRUCCION CARPETA SINTETICA CANCHA ROLECHA</t>
  </si>
  <si>
    <t>MEJORAMIENTO INFRAESTRUCTURA PORTUARIA CALETA ROLECHA</t>
  </si>
  <si>
    <t>CONSTRUCCION CONSULTORIO RURAL DE CONTAO</t>
  </si>
  <si>
    <t xml:space="preserve"> MEJORAMIENTO POSTA DE SALUD RURAL ROLECHA</t>
  </si>
  <si>
    <t>CONSTRUCCION NUEVAS DEPENDENCIAS ESCUELA RURAL MANZANO DE HUALAIHUE</t>
  </si>
  <si>
    <t>CONSTRUCCION SUMINISTRO ELECTRICO LOCALIDAD DE QUIACA</t>
  </si>
  <si>
    <t>ADQUISICION Y REPOSICION VEHICULOS Y MAQUINARIA CAMINOS VECINALES (C33)</t>
  </si>
  <si>
    <t>COMUNA DE PALENA</t>
  </si>
  <si>
    <t>REPOSICION Y AMPLIACION CUARTEL 1° COMPAÑIA DE BOMBEROS DE PALENA</t>
  </si>
  <si>
    <t>CONSTRUCCION CONEXION VIAL SECTOR PALENA-LAGO PALENA</t>
  </si>
  <si>
    <t>CONSTRUCCION BODEGA Y GALPON MUNICIPAL</t>
  </si>
  <si>
    <t>ACTUALIZACION PLAN REGULADOR COMUNA DE PALENA (C33)</t>
  </si>
  <si>
    <t>REPOSICION MOBILIARIO URBANO EN DOS PLAZOLETAS DE PALENA (C33)</t>
  </si>
  <si>
    <t>CONSERVACION VEREDAS CALLES DE PALENA (C33)</t>
  </si>
  <si>
    <t>CONSTRUCCION CENTRO CIVICO DE PALENA</t>
  </si>
  <si>
    <t>CONSTRUCCION CONSTRUCCIÓN CENTRO DE TRATAMIENTO RESIDUOS SÓLIDOS</t>
  </si>
  <si>
    <t>MEJORAMIENTO CIRCUITO PEATONAL HISTORICO COMUNA DE PALENA</t>
  </si>
  <si>
    <t>TOTAL COMUNA DE PALENA</t>
  </si>
  <si>
    <t>CONSTRUCION CAMINO RUTA  W 807 SECTOR PUENTE NEGRO PTE. AQUELLAS</t>
  </si>
  <si>
    <t>DIAGNOSTICO DIVERSOS SECTORES EN ISLAS DESERTORES (C33)</t>
  </si>
  <si>
    <t>REPOSICION TERMINAL PORTUARIO DE CHAITEN</t>
  </si>
  <si>
    <t>ADQUISICION EQUIPOS GPS BIENES NACIONALES PALENA (C33)</t>
  </si>
  <si>
    <t>CONSERVACION PERIODICA, CAMINO BASICO ROL W-813 Y ROL W-815 (C33)</t>
  </si>
  <si>
    <t>MEJORAMIENTO RUTA 235-CH SECTOR V. S. LUCIA-P. RAMIREZ, PROV. PALENA</t>
  </si>
  <si>
    <t>REPOSICION MOTONIVELADORA PARA LA RED AEROPORTUARIA(C33)</t>
  </si>
  <si>
    <t>AMPLIACION AREA DE MOVIMIENTO PEQUEÑO AERODROMO ALTO PALENA</t>
  </si>
  <si>
    <t>MEJORAMIENTO AREA DE MOVIMIENTO PEQUEÑO AERODROMO AYACARA</t>
  </si>
  <si>
    <t>RESTAURACION IGLESIA SAN NICOLAS DE TOLENTINO</t>
  </si>
  <si>
    <t>TOTAL PROVINCIA DE PALENA</t>
  </si>
  <si>
    <t>REGIONALES</t>
  </si>
  <si>
    <t>REGIONAL</t>
  </si>
  <si>
    <t>ACTUALIZACION MODIFICACION Y REESTRUCTURACION DE LA PROPUESTA PROT (C33)</t>
  </si>
  <si>
    <t>EQUIPAMIENTO DE RESCATE Y REPOSICION VEHICULOS PARA GOPE(C33)</t>
  </si>
  <si>
    <t>EQUIPAMIENTO PLANTAS  POTABILIZADORAS DE EMERGENCIA(C33)</t>
  </si>
  <si>
    <t>CONSERVACION FACHADAS Y CIRCULACIONES CENTRO ADMINISTRATIVO REGIONAL (C33)</t>
  </si>
  <si>
    <t>AMPLIACION Y MEJORAMIENTO INSTITUTO TELETON</t>
  </si>
  <si>
    <t>SUBSIDIO OPERACION SISTEMA DE AUTOGENERACION DE ENERGIA EN ZONAS AISLADAS</t>
  </si>
  <si>
    <t>RS***</t>
  </si>
  <si>
    <t>MUNICIPALIDADES-SUBSIDIO OPERACION SISTEMA DE AUTOGENERACION DE ENERGIA EN ZONAS AISLADAS</t>
  </si>
  <si>
    <t>TRANSFERENCIA PROGRAMA RENOVACION FLOTA LOCOMOCION COLECTIVA</t>
  </si>
  <si>
    <t>ADQUISICION EQUIPOS Y EQUIPAMIENTO PARA HABILITACION PABELLON CMA (C33)</t>
  </si>
  <si>
    <t>SUBT 24</t>
  </si>
  <si>
    <t>APLICACION NUMERAL 2.1 GLOSA COMUN PARA GOBIERNOS REGIONALES</t>
  </si>
  <si>
    <t>S/C</t>
  </si>
  <si>
    <t>ACUERDO ZONAS CONTIGUA A PESCADORES ARTESANALES LOS LAGOS-AYSEN</t>
  </si>
  <si>
    <t>HABILITACION EDIFICIO EGAÑA 60 PUERTO MONTT REG. LOS LAGOS</t>
  </si>
  <si>
    <t>APORTE BOMBEROS REGION DE LOS LAGOS</t>
  </si>
  <si>
    <t>FONDO  REGIONAL DE INICIATIVA LOCAL</t>
  </si>
  <si>
    <t>FOMENTO</t>
  </si>
  <si>
    <t>SILVOAGROPECUARIO</t>
  </si>
  <si>
    <t>SEREMI DE AGRICULTURA</t>
  </si>
  <si>
    <t>PROGRAMA MEJORAMIENTO GENETICO OVINO/BOVINO TPV</t>
  </si>
  <si>
    <t>FOSIS</t>
  </si>
  <si>
    <t>CAPACITACION Y FORTALECIMIENTO PERSONAS MAYORES</t>
  </si>
  <si>
    <t>CAPACITACION DESARROLLO Y FORTALECIMIENTO PERSONAS DISCAPACITADAS</t>
  </si>
  <si>
    <t>INDAP</t>
  </si>
  <si>
    <t>TRANSFERENCIA PROGRAMA REGULARIZACION DERECHO APROVECHAMIENTOS DE AGUA</t>
  </si>
  <si>
    <t>TRANSFERENCIA Y ASESORIA  TECNICA EN TURISMO RURAL II ETAPA</t>
  </si>
  <si>
    <t>TRANSFERENCIA ASESORIA ESPECIALIZADA CONSOLIDACION TENENCIA TIERRA EN AFC</t>
  </si>
  <si>
    <t>CAPACITACION PARA EL FOMENTO AGROFORESTAL EN PALENA Y COCHAMO</t>
  </si>
  <si>
    <t>SAG</t>
  </si>
  <si>
    <t>TRANSFERENCIA MONITOREO SITUACION SANITARIA EN BOVINOS Y OVINOS DEL TPV</t>
  </si>
  <si>
    <t>TRANSFERENCIA PROGRAMA RECUPERACION SUELO DEGRADADOS EN TPV</t>
  </si>
  <si>
    <t>TRANSFERENCIA PROGRAMA VALORACION SELLO ORIGEN DE PRODUCTOS SILVOAGROPECUARIOS</t>
  </si>
  <si>
    <t>CORFO</t>
  </si>
  <si>
    <t>TRANSFERENCIA DESARROLLO SUSTENTABLE DESTINO TURISTICO PATAGONIA VERDE</t>
  </si>
  <si>
    <t>TRANSFERENCIA TECNOLOGICA PARA EL DESARROLLO Y POTENCIAMIENTO DE LA AFC</t>
  </si>
  <si>
    <t>SEREMI DE MEDIO AMBIENTE</t>
  </si>
  <si>
    <t>PROGRAMA RECAMBIO CALEFACTORES CIUDAD OSORNO</t>
  </si>
  <si>
    <t>PROTECCION APLICACION MODELO USO SUST. EN PAISAJE CONSERV. CHILOE</t>
  </si>
  <si>
    <t>TRANSFERENCIA PROGRAMAS DE INVERSIONES PRODUCTIVAS EN FAMILIAS USUARIAS DE PROGRAMAS DE ASESORIA INDAP</t>
  </si>
  <si>
    <t>MEJORAMIENTO DE SUELOS  EN TERRITORIOS INDIGENAS</t>
  </si>
  <si>
    <t>SANEAMIENTO ASESORIA LEGAL Y TECNICA  CONSOLIDACION DE LA TENENCIA IMPERFECTA  DE TIERRAS</t>
  </si>
  <si>
    <t>ERRADICACION VISON DE LA REGION DE LOS LAGOS</t>
  </si>
  <si>
    <t>ERRADICACION DE LA BRUCELOSIS BOVINA</t>
  </si>
  <si>
    <t>SERCOTEC</t>
  </si>
  <si>
    <t>TRANSFERENCIA MEJORAMIENTO DE LA PRODUCTIVIDAD EN AREAS DE MANEJO II</t>
  </si>
  <si>
    <t>PROGRAMA APOYO INTEGRAL A LAS FERIAS LIBRES</t>
  </si>
  <si>
    <t>CAPACITACION Y VALORIZACION DE PRODUCTOS AGROPECUARIOS</t>
  </si>
  <si>
    <t>CAPACITACION Y FOMENTO AGROECOLOGIA  Y PRODUCCION AGRICULTURA</t>
  </si>
  <si>
    <t>SERNAPESCA</t>
  </si>
  <si>
    <t>PROGRAMA FOMENTO Y DESARROLLO PESCA ARTESANAL REGION DE LOS LAGOS 2014-2016</t>
  </si>
  <si>
    <t>SUBPESCA</t>
  </si>
  <si>
    <t>RECUPERACION DE DIVERSIDAD PROD DE LA PESCA ARTESANAL</t>
  </si>
  <si>
    <t>SERNATUR</t>
  </si>
  <si>
    <t xml:space="preserve">TRANSFERENCIA GESTION DEL TERRITORIO TURISTICO, REGION DE LOS LAGOS </t>
  </si>
  <si>
    <t>SENCE</t>
  </si>
  <si>
    <t>CAPACITACION NUCLEOS GESTORES TERRITORIOS PIRDT</t>
  </si>
  <si>
    <t>COMISION NACIONAL DE RIEGO</t>
  </si>
  <si>
    <t>TRANSFERENCIA PROGRAMA INTEGRAL DE RIEGO REGION DE LOS LAGOS</t>
  </si>
  <si>
    <t>TRANSFERENCIA FORTALECIMIENTO MICRO Y PEQUEÑA EMPRESA</t>
  </si>
  <si>
    <t xml:space="preserve">TRANSFERENCIA DESARROLLO DEL T.I.E. EN TERRITORIO PATAGONIA VERDE </t>
  </si>
  <si>
    <t>TRANSFERENCIA CAPITAL SEMILLA PARA POTENCIAR LOS SEIS EJES PRODUCTIVOS A DE LA PROVINCIA DE PALENA</t>
  </si>
  <si>
    <t>SERNAMEG</t>
  </si>
  <si>
    <t>CAPACITACION TRABAJO EN FIBRA ANIMAL Y VEGETAL MUJERES DE CHAITEN</t>
  </si>
  <si>
    <t>SEREMI DE BIENES NACIONALES</t>
  </si>
  <si>
    <t>SANEAMIENTO DE LA TENENCIA IRREGULAR DE LA PROPIEDAD PATAGONIA VERDE</t>
  </si>
  <si>
    <t>RECUPERACION Y DIVERSIFICACION PRODUCCION ACUICOLA EN PEQUEÑA ESCALA</t>
  </si>
  <si>
    <t>DIFUSION PROG. DE APLICACION DE ESTRATEGIAS DE PROMOCION</t>
  </si>
  <si>
    <t>SANEAMIENTO PROGRAMA NACIONAL DE REGULARIZACION "CHILE PROPIETARIO"</t>
  </si>
  <si>
    <t>FIC</t>
  </si>
  <si>
    <t>FONDO INNOVACION Y COMPETITIVIDAD</t>
  </si>
  <si>
    <t>SSPP</t>
  </si>
  <si>
    <t>PROGRAMAS DE FOMENTO</t>
  </si>
  <si>
    <t>TOTAL FOMENTO</t>
  </si>
  <si>
    <t>AGOSTO</t>
  </si>
  <si>
    <t>SEPTIEMBRE</t>
  </si>
  <si>
    <t>OCTUBRE</t>
  </si>
  <si>
    <t>NOVIEMBRE</t>
  </si>
  <si>
    <t>DICIEMBRE</t>
  </si>
  <si>
    <t>CONSTRUCCION CENTRO DE REFERENCIA  Y DIAGNOSTICO MEDICO</t>
  </si>
  <si>
    <t>TOTAL COMUNA DE  OSORNO</t>
  </si>
  <si>
    <t>TOTAL COMUNA DE  PUERTO OCTAY</t>
  </si>
  <si>
    <t>TOTAL COMUNA DE  PURRANQUE</t>
  </si>
  <si>
    <t>TOTAL COMUNA DE  PUYEHUE</t>
  </si>
  <si>
    <t>TOTAL COMUNA DE  RIO NEGRO</t>
  </si>
  <si>
    <t>TOTAL COMUNA DE  SAN JUAN DE LA COSTA</t>
  </si>
  <si>
    <t>TOTAL COMUNA DE  SAN PABLO</t>
  </si>
  <si>
    <t>REPOSICION POSTA DEL SECTOR RURAL DE CHAICAS</t>
  </si>
  <si>
    <t>ADQUISICION EQUIPAMIENTO MATERIALES PELIGROSOS BOMBEROS PUERTO MONTT (C33)</t>
  </si>
  <si>
    <t>TOTAL COMUNA DE  P. MONTT</t>
  </si>
  <si>
    <t>TOTAL COMUNA DE  CALBUCO</t>
  </si>
  <si>
    <t>REPOSICION RETEN CARABINEROS DE COCHAMO</t>
  </si>
  <si>
    <t>TOTAL COMUNA DE  COCHAMO</t>
  </si>
  <si>
    <t>CONSTRUCCION CASETAS SANITARIAS Y CONEXION SECTOR LOS PRADOS, FRESIA</t>
  </si>
  <si>
    <t>TOTAL COMUNA DE  FRESIA</t>
  </si>
  <si>
    <t>CONSTRUCCION ESCUELA ESPECIAL SAN AGUSTIN</t>
  </si>
  <si>
    <t>REPOSICION INTERNADO LICEO INDUSTRIAL CHILENO ALEMAN FRUTILLAR</t>
  </si>
  <si>
    <t>TOTAL COMUNA DE  FRUTILLAR</t>
  </si>
  <si>
    <t>REPOSICION DE VEHICULOS DESAM COMUNA DE LLANQUIHUE (C33)</t>
  </si>
  <si>
    <t>TOTAL COMUNA DE  LLANQUIHUE</t>
  </si>
  <si>
    <t>REPOSICION P.T.A.S. Y REDES AP Y ALCANT, CAÑITAS, LOS MUERMOS</t>
  </si>
  <si>
    <t>TOTAL COMUNA DE  LOS MUERMOS</t>
  </si>
  <si>
    <t>HABILITACION SUMINISTRO ENERGIA ELECTRICA, TRES CUMBRES</t>
  </si>
  <si>
    <t>TOTAL COMUNA DE  MAULLIN</t>
  </si>
  <si>
    <t>TOTAL COMUNA DE  P.VARAS</t>
  </si>
  <si>
    <t>20144598-3</t>
  </si>
  <si>
    <t>CONVENIO PUENTES CAMANCHACA, SIN NOMBRE Y LA PERA</t>
  </si>
  <si>
    <t>CONSTRUCCION REDES DE AGUA POTABLE  Y ALCANTARILLADO DIVERSOS SECTORES</t>
  </si>
  <si>
    <t>TOTAL COMUNA DE  CASTRO</t>
  </si>
  <si>
    <t>TOTAL COMUNA DE  ANCUD</t>
  </si>
  <si>
    <t>CONSTRUCCION SISTEMA APR QUILIPULLI-ROMAZAL</t>
  </si>
  <si>
    <t>TOTAL COMUNA DE  CHONCHI</t>
  </si>
  <si>
    <t>REPOSICION LICEO ALFREDO BARRIA OYARZUN</t>
  </si>
  <si>
    <t>TOTAL COMUNA DE  C.VELEZ</t>
  </si>
  <si>
    <t>MEJORAMIENTO INTEGRAL GIMNASIO FISCAL DE DALCAHUE</t>
  </si>
  <si>
    <t>TOTAL COMUNA DE  DALCAHUE</t>
  </si>
  <si>
    <t>TOTAL COMUNA DE  PUQUELDON</t>
  </si>
  <si>
    <t>TOTAL COMUNA DE  QUELLON</t>
  </si>
  <si>
    <t>TOTAL COMUNA DE  QUEILEN</t>
  </si>
  <si>
    <t>TOTAL COMUNA DE  QUEMCHI</t>
  </si>
  <si>
    <t>REPOSICION INTERNADOS MASCULINO FEMENINO</t>
  </si>
  <si>
    <t>TOTAL COMUNA DE  QUINCHAO</t>
  </si>
  <si>
    <t>NORMALIZACION TRES INTERSECCIONES CONFLICTIVAS RUTA 5 CASTRO</t>
  </si>
  <si>
    <t>TOTAL  PROVINCIALES</t>
  </si>
  <si>
    <t>TOTAL COMUNA DE  CHAITEN</t>
  </si>
  <si>
    <t>TOTAL COMUNA DE  FUTALEUFU</t>
  </si>
  <si>
    <t>TOTAL COMUNA DE  HUALAIHUE</t>
  </si>
  <si>
    <t>TOTAL COMUNA DE  PALENA</t>
  </si>
  <si>
    <t>ADQUISICION EQUIPOS Y EQUIPAMIENTOS PARA HOSPITALES PROVINCIA DE PALENA(C33)</t>
  </si>
  <si>
    <t>TOTAL REGIONAL</t>
  </si>
  <si>
    <t>CAPACITACION ASESORIA TECNICA EN TURISMO RURAL PARA PEQUEÑOS AGRICULTORES</t>
  </si>
  <si>
    <t>TOTAL</t>
  </si>
  <si>
    <t xml:space="preserve">TRANSFERENCIA FORTALECIMIENTO Y COMPETITIVIDAD DE LA ARTESANIA </t>
  </si>
  <si>
    <t>TRANSFERENCIA OBRAS MENORES DE RIEGO Y SUMINISTRO DE AGUA AFC</t>
  </si>
  <si>
    <t>TRANSFERENCIA PDT PECUARIO BOVINO Y AGROINDUSTRIAL TPV</t>
  </si>
  <si>
    <t>TRANSFERENCIA FORTALECER PESCA ARTESANAL CHAITEN, HUALAIHUE Y COCHAMO</t>
  </si>
  <si>
    <t>GASTO ACUMULADO</t>
  </si>
  <si>
    <t>AMPLIACION CENTRO COMUNITARIO SECTOR DE LELBUN, QUEILEN</t>
  </si>
  <si>
    <t>CONSTRUCCION CENTRO COMUNITARIO SAUSALITO</t>
  </si>
  <si>
    <t>REPOSICION CENTRO COMUNITARIO EL COLORADO</t>
  </si>
  <si>
    <t>CONSTRUCCION PLAZAS 22 DICIEMBRE - SALVADOR ALLENDE</t>
  </si>
  <si>
    <t>CONSTRUCCION CENTRO COMUNITARIO PARA LA MUJER, COMUNA DE RIO NEGRO</t>
  </si>
  <si>
    <t>REPOSICION PARCIAL ESCUELA DE PARVULOS RAYITO DE SOL</t>
  </si>
  <si>
    <t>CONSTRUCCION SALAS DE CLASES LICEO MUNICIPAL DE RIO PUELO</t>
  </si>
  <si>
    <t>REPOSICION PISO GIMNASIO PARGUA</t>
  </si>
  <si>
    <t>CONSTRUCCION PLAZOLETA DIEGO PORTALES, COMUNA DE LLANQUIHUE</t>
  </si>
  <si>
    <t>CONSTRUCCION PATIO TECHADO SECTOR PREBÁSICA, LICEO M.J.A.B.</t>
  </si>
  <si>
    <t>MEJORAMIENTO Y AMPLIACIÓN CUARTEL DE BOMBEROS QUINTA COMPAÑÍA DE PARGUA</t>
  </si>
  <si>
    <t>AMPLIACION CENTRO RECREACIONAL EL TRANQUILO</t>
  </si>
  <si>
    <t>MEJORAMIENTO PARQUE MUNICIPAL PANGAL</t>
  </si>
  <si>
    <t>CONSTRUCCION REFUGIOS PEATONALES SECTOR COSTA, SAN PABLO</t>
  </si>
  <si>
    <t>CONSTRUCCION PLAZA FROLICH,CARELMAPU</t>
  </si>
  <si>
    <t>MEJORAMIENTO Y AMPLIACION CASA DE TODOS PURRANQUE</t>
  </si>
  <si>
    <t>MEJORAMIENTO MUELLE QUENUIR ALTO, COMUNA DE MAULLIN</t>
  </si>
  <si>
    <t>CONSTRUCCION  SEDE SOCIAL EL PONCHO</t>
  </si>
  <si>
    <t>MEJORAMIENTO CARPETA Y GRADERÍAS ESTADIO MUNICIPAL, LOS MUERMOS</t>
  </si>
  <si>
    <t>CONSTRUCCION PLAZAS VILLA BICENTENARIO - CHILWE ANTI</t>
  </si>
  <si>
    <t>CONSTRUCCION MULTICANCHA SECTOR EL PÚLPITO</t>
  </si>
  <si>
    <t>MEJORAMIENTO DE SENDEROS TURÍSTICOS DE PALENA</t>
  </si>
  <si>
    <t>CONSTRUCCION SEDE SOCIAL SECTOR COCOTUÉ</t>
  </si>
  <si>
    <t>CONSTRUCCION CIERRE PERIMETRAL CANCHA SANTA ROSA, QUELLON</t>
  </si>
  <si>
    <t>REPOSICION BIBLIOTECA LICEO POLITÉCNICO IGNACIO CARRERA PINTO</t>
  </si>
  <si>
    <t>COSTO TOTAL</t>
  </si>
  <si>
    <t>%</t>
  </si>
  <si>
    <t xml:space="preserve"> TOTAL GASTO AÑOS ANTERIORES</t>
  </si>
  <si>
    <t xml:space="preserve"> COMPROMISO </t>
  </si>
  <si>
    <t>EFICIENCIA GASTO INTERNO</t>
  </si>
  <si>
    <t>DISTRIBUCIÓN DEL COMPROMISO</t>
  </si>
  <si>
    <t>SALDO</t>
  </si>
  <si>
    <t xml:space="preserve">EFICIENCIA DEL GASTO INTERNO </t>
  </si>
  <si>
    <t xml:space="preserve">PAGADO </t>
  </si>
  <si>
    <t xml:space="preserve">ACUMULADO </t>
  </si>
  <si>
    <t>DECRETADO</t>
  </si>
  <si>
    <t>EFICIENCIA REGIONAL</t>
  </si>
  <si>
    <t>PROVISIÓN</t>
  </si>
  <si>
    <t xml:space="preserve">MARCO DECRETADO </t>
  </si>
  <si>
    <t>DEFICIT</t>
  </si>
  <si>
    <t xml:space="preserve">FIC: Fondo de Innovación para la Competitividad </t>
  </si>
  <si>
    <t xml:space="preserve">FIE: Fondo de Infraestructura Educacional </t>
  </si>
  <si>
    <t>LIBRE: Fondo de Libre Disponibilidad</t>
  </si>
  <si>
    <t>PVP: Puesta en Valor del Patrimionio</t>
  </si>
  <si>
    <t>RSD: Residuos Sólidos Domiciliarios</t>
  </si>
  <si>
    <t>SS: Saneamiento Sanitario</t>
  </si>
  <si>
    <t>TRS:Transantiago</t>
  </si>
  <si>
    <t>PIR: Programa de Infraestructura Rural</t>
  </si>
  <si>
    <t>PV: Patogonia Verde</t>
  </si>
  <si>
    <t xml:space="preserve">  </t>
  </si>
  <si>
    <t>SUBTITULO</t>
  </si>
  <si>
    <t>FNDR 2019</t>
  </si>
  <si>
    <t xml:space="preserve"> TOTAL PAGADO 2019</t>
  </si>
  <si>
    <t xml:space="preserve"> TOTAL PAGADO  2019</t>
  </si>
  <si>
    <t>CONSTRUCCION VEREDAS SECTOR POBLACIÓN CAYENEL</t>
  </si>
  <si>
    <t>CONSTRUCCION MULTICANCHA VISTA HERMOSA DALCAHUE</t>
  </si>
  <si>
    <t>CONSTRUCCION PISCINAS PUBLICAS PURRANQUE</t>
  </si>
  <si>
    <t>REPOSICION Y MANTENIMIENTO GARITAS CAMINERAS COMUNA DE PURRANQUE</t>
  </si>
  <si>
    <t xml:space="preserve">MEJORAMIENTO ESCUELA ENTRE LAGOS </t>
  </si>
  <si>
    <t>CONSTRUCCION BAÑOS, CAMARINES Y LOCALES TURISTICOS COSTANERA</t>
  </si>
  <si>
    <t>MEJORAMIENTO MULTICANCHA DE RIACHUELO</t>
  </si>
  <si>
    <t>MEJORAMIENTO CENTRO CIVICO DE RIACHUELO</t>
  </si>
  <si>
    <t>TOTAL COMUNA DE  RÍO NEGRO</t>
  </si>
  <si>
    <t>CONSTRUCCION PASEO PEATONAL CALLE SIMPSON</t>
  </si>
  <si>
    <t>MEJORAMIENTO PASEO PEATONAL PLAZA MAICOLPUE</t>
  </si>
  <si>
    <t>MEJORAMIENTO AREAS VERDES Y PLAZA ACTIVA LOS LIRQUENES-ALERCE NORTE</t>
  </si>
  <si>
    <t>CONSTRUCCION FERIA TECHADA ALERCE SUR ENTRE TRANSVERSAL 4 Y 2 ORIENTE</t>
  </si>
  <si>
    <t>MEJORAMIENTO AREAS VERDES JUEGOS INFANTILES CALLE ALDACHILDO</t>
  </si>
  <si>
    <t>TOTAL COMUNA DE  PUERTO MONTT</t>
  </si>
  <si>
    <t>CONSTRUCCION TALLER ARTESANAL Y CENTRO POLIFUNCIONAL SINDICATO PESCADORES PEDRO MONTT</t>
  </si>
  <si>
    <t>MEJORAMIENTO Y AMPLIACIÓNN CANCHA SINTETICA FUTBOLITO CURACO DE VÃ¿LEZ</t>
  </si>
  <si>
    <t>TOTAL COMUNA DE  CURACO DE VÉLEZ</t>
  </si>
  <si>
    <t>CONSTRUCCION CENTRO COMUNITARIO C.D. CHILOE - APAHUEN</t>
  </si>
  <si>
    <t>TOTAL COMUNA DE  PUQUELDÓN</t>
  </si>
  <si>
    <t>CONSTRUCCION CANCHA DE FUTBOL AGONI</t>
  </si>
  <si>
    <t>CONSTRUCCION CUARTEL 2ª CIA. DE BOMBEROS QUELLON</t>
  </si>
  <si>
    <t>CONSTRUCCION CAMARINES ESTADIO DE CURANUÉ, COMUNA DE QUELLÓN</t>
  </si>
  <si>
    <t xml:space="preserve">CONSTRUCCION PLAZA Y CASETA INFORMACION TURISTICA, COMUNA DE QUELLON  </t>
  </si>
  <si>
    <t>CONSTRUCCION POLIFUNCIONAL SECTOR AUCHAC</t>
  </si>
  <si>
    <t>TOTAL COMUNA DE  QUELLÓN</t>
  </si>
  <si>
    <t>MEJORAMIENTO PLAZA DE MECHUQUE, COMUNA DE QUEMCHI</t>
  </si>
  <si>
    <t>CONSTRUCCION PLAZA MIRADOR RECREATIVA PUNTILLA PICHICOLO</t>
  </si>
  <si>
    <t>TOTAL COMUNA DE  HUALAIHUÉ</t>
  </si>
  <si>
    <t>MEJORAMIENTO DE EDIFICIOS PUBLICOS DE PALENA</t>
  </si>
  <si>
    <t>TOTAL FONDO REGIONAL DE INICIATIVAS LOCAL</t>
  </si>
  <si>
    <t>HABILITACION SALAS 1° Y 2° MEDIO, LICEO POLITÉCNICO IGNACIO CARRERA PINTO</t>
  </si>
  <si>
    <t>CONSTRUCCION APR EL MAÑIO</t>
  </si>
  <si>
    <t>REPOSICION CAMION DE BASURA COMUNA DE QUINCHAO (C33)</t>
  </si>
  <si>
    <t>CONSERVACION CASA PAULY PUERTO MONTT</t>
  </si>
  <si>
    <t>ADQUISICION EXCAVADORA Y CAMA BAJA PARA LA CONSERVACION DE CAMINOS RURALES (C33)</t>
  </si>
  <si>
    <t>ADQUISICION CAMION MULTIPROPOSITO (C33)</t>
  </si>
  <si>
    <t>RATE 2019</t>
  </si>
  <si>
    <t>TOTAL PRESUPUESTO 2019</t>
  </si>
  <si>
    <t xml:space="preserve">NORMALIZACION CECOSF COMUNA DE OSORNO (BOX DENTAL) </t>
  </si>
  <si>
    <t>CONSTRUCCION HUELLAS DE HORMIGÓN PASAJE MAICOLPI</t>
  </si>
  <si>
    <t>CONSTRUCCION CONSTRUCCIÓN Y REPOSICIÓN DE PARADEROS EN LOS SECTORES DE QUILLOIMO Y LOS RADALE</t>
  </si>
  <si>
    <t>CONSTRUCCION ESTADIO FUTBOL OSORNO</t>
  </si>
  <si>
    <t>CONSTRUCCION FERIA ARTESANAS DE ISLA APIAO</t>
  </si>
  <si>
    <t>MEJORAMIENTO MULTICANCHA LOS ALERCES</t>
  </si>
  <si>
    <t>CONSTRUCCION FERIA ARTESANAL BARRIO ALTO DE ACHAO</t>
  </si>
  <si>
    <t>REPOSICION SEDE SOCIAL JUNTA DE VECINOS BERNARDO O'HIGGINS, QUELLON</t>
  </si>
  <si>
    <t>MEJORAMIENTO ILUMINACION PUBLICA SECTORES RURALES, COMUNA DE QUEILEN</t>
  </si>
  <si>
    <t>CONSTRUCCION BAÑOS PUBLICOS Y CAMARINES RECINTO DEPORTIVO EL MANZANO</t>
  </si>
  <si>
    <t>CONSTRUCCION MULTICANCHA LOS PELLINES, COMUNA DE LLANQUIHUE</t>
  </si>
  <si>
    <t>CONSTRUCCION IMPLEMENTACIÓN SISTEMA DE ILUMINACIÓN ESTADIO, COMUNA DE DALCAHUE</t>
  </si>
  <si>
    <t>CONSTRUCCION SEDE SOCIAL CD LEMUY</t>
  </si>
  <si>
    <t>CONSTRUCCION CUARTEL DE BOMBEROS AYACARA</t>
  </si>
  <si>
    <t>REPOSICION ESTACION MEDICO RURAL PICHICOLO</t>
  </si>
  <si>
    <t>REPOSICIÓN CANCHA DE RAYUELA PUMALAL, COMUNA DE FRESIA</t>
  </si>
  <si>
    <t>CONSTRUCCIÓN PARQUE VILLA EL ESFUERZO, TEGUALDA</t>
  </si>
  <si>
    <t>CONSTRUCCIÓN PARADEROS RURALES COMUNA DE QUEMCHI</t>
  </si>
  <si>
    <t>CONSTRUCCIÓN DE JARDINERAS Y BASUREROS EN QUEMCHI</t>
  </si>
  <si>
    <t>CONSTRUCCION GRAFICA ACCESO COMUNA DE SAN PABLO</t>
  </si>
  <si>
    <t>SUBSIDIO A LA OPERACION SISTEMA ISLAS DESERTORES</t>
  </si>
  <si>
    <t xml:space="preserve">En Proceso de Adjudicación </t>
  </si>
  <si>
    <t xml:space="preserve">En Ejecución </t>
  </si>
  <si>
    <t>Trámite Convenio</t>
  </si>
  <si>
    <t>En Liquidación</t>
  </si>
  <si>
    <t xml:space="preserve">Sin Movimiento </t>
  </si>
  <si>
    <t>REPOSICION Y ADQUISICION CAMIONES COMPACTADORES BASURAS (C33)</t>
  </si>
  <si>
    <t>REPOSICION CAMIONES TOLVA, COMUNA DE CHONCHI (C33)</t>
  </si>
  <si>
    <t>MEJORAMIENTO LUMINARIAS PUBLICAS COMUNA DE LLANQUIHUE(C33)</t>
  </si>
  <si>
    <t>RESTAURACION IGLESIA LUTERANA COMUNA DE PUERTO VARAS (C33)</t>
  </si>
  <si>
    <t>RECURSO NATURALES Y MEDIO AMBIENTE</t>
  </si>
  <si>
    <t>ADQUISICION 6 EXCAVADORAS Y 1 CAMION TOLVA PARA OPERACIÓN EXCLUSIVA DE VERTEDEROS COMUNALES</t>
  </si>
  <si>
    <t>INICIATIVAS SIN CUMPLIMIENTO GLOSA 01</t>
  </si>
  <si>
    <t>TOTAL DE INICIATIVAS SIN CUMPLIMIENTO GLOSA 01</t>
  </si>
  <si>
    <t>COMUNA DE PTO. OCTAY</t>
  </si>
  <si>
    <t>TOTAL RPOVINCIALES</t>
  </si>
  <si>
    <t>COMUNA DE P. MONTT</t>
  </si>
  <si>
    <t>COMUNA DE P. VARAS</t>
  </si>
  <si>
    <t>TOTAL COMUNA DE  P. VARAS</t>
  </si>
  <si>
    <t>TOTAL REGIONALES</t>
  </si>
  <si>
    <t>PROYECTOS BAJADOS DE PPTO. FNDR 2019</t>
  </si>
  <si>
    <t>POR APLICACION GLOSA REGIONAL 01 PPTO. FNDR 2019 REG. DE LOS LAGOS</t>
  </si>
  <si>
    <t>GLOSARIO RATE</t>
  </si>
  <si>
    <t>PROV.</t>
  </si>
  <si>
    <t>GLOSARIO PROVISION</t>
  </si>
  <si>
    <t>FONDO DE APOYO REGIONAL</t>
  </si>
  <si>
    <t>PATAGONIA VERDE</t>
  </si>
  <si>
    <t>PUESTA DE VALOR DE PATRIMONIO</t>
  </si>
  <si>
    <t>RESIDUOS SOLIDOS DOMICILIARIOS</t>
  </si>
  <si>
    <t>OBJETADO TECNICAMENTE</t>
  </si>
  <si>
    <t>SIN RATE MIN. DESARROLLO SOCIAL</t>
  </si>
  <si>
    <t>SIN RATE CIRCULAR 33</t>
  </si>
  <si>
    <t>SANEAMIENTO SANITARIO</t>
  </si>
  <si>
    <t>FALTA DE INFORMACIÓN</t>
  </si>
  <si>
    <t>Terminada</t>
  </si>
  <si>
    <t>En Proceso de Licitación</t>
  </si>
  <si>
    <t>En Proceso de Adjudicación</t>
  </si>
  <si>
    <t>ENERO - MAYO</t>
  </si>
  <si>
    <t>INICIATIVAS EN CONVENIO</t>
  </si>
  <si>
    <t>TOTAL DE INICIATIVAS EN CONVENIO</t>
  </si>
  <si>
    <t>JUNIO DEVENGADO</t>
  </si>
  <si>
    <t>Terminado</t>
  </si>
  <si>
    <t>trámite Convenio</t>
  </si>
  <si>
    <t>En proceso de Licitación</t>
  </si>
  <si>
    <t>INICIATIVAS EN LICITACION / ADJUDICACION</t>
  </si>
  <si>
    <t>INICIATIVAS EN EJECUCION / LIQUIDACION / TERMINADA</t>
  </si>
  <si>
    <t>TOTAL DE INICIATIVAS EN LICITACION / ADJUDICACION</t>
  </si>
  <si>
    <t>TOTAL DE INICIATIVAS EN EJECUCION / LIQUIDACION / TERMINADAS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</si>
</sst>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_-* #,##0.00\ _€_-;\-* #,##0.00\ _€_-;_-* &quot;-&quot;??\ _€_-;_-@_-"/>
    <numFmt numFmtId="166" formatCode="_ * #,##0.00_ ;_ * \-#,##0.00_ ;_ * &quot;-&quot;??_ ;_ @_ "/>
    <numFmt numFmtId="167" formatCode="[$$-340A]\ #,##0"/>
    <numFmt numFmtId="168" formatCode="_-* #,##0.00\ &quot;€&quot;_-;\-* #,##0.00\ &quot;€&quot;_-;_-* &quot;-&quot;??\ &quot;€&quot;_-;_-@_-"/>
    <numFmt numFmtId="169" formatCode="0.0%"/>
    <numFmt numFmtId="170" formatCode="_-* #,##0.000_-;\-* #,##0.000_-;_-* &quot;-&quot;??_-;_-@_-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Arial Narrow"/>
      <family val="2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7.5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0"/>
      <name val="Swis721 Lt BT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4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40"/>
      <color rgb="FF000000"/>
      <name val="Calibri"/>
      <family val="2"/>
      <scheme val="minor"/>
    </font>
    <font>
      <sz val="32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0"/>
      <name val="Arial Narrow"/>
      <family val="2"/>
    </font>
    <font>
      <sz val="18"/>
      <name val="Calibri"/>
      <family val="2"/>
      <scheme val="minor"/>
    </font>
    <font>
      <b/>
      <sz val="18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rgb="FFFFFF93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150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8" borderId="0" applyNumberFormat="0" applyBorder="0" applyAlignment="0" applyProtection="0"/>
    <xf numFmtId="0" fontId="12" fillId="12" borderId="0" applyNumberFormat="0" applyBorder="0" applyAlignment="0" applyProtection="0"/>
    <xf numFmtId="0" fontId="13" fillId="29" borderId="11" applyNumberFormat="0" applyAlignment="0" applyProtection="0"/>
    <xf numFmtId="0" fontId="14" fillId="30" borderId="12" applyNumberFormat="0" applyAlignment="0" applyProtection="0"/>
    <xf numFmtId="164" fontId="7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25" fillId="16" borderId="11" applyNumberFormat="0" applyAlignment="0" applyProtection="0"/>
    <xf numFmtId="0" fontId="26" fillId="0" borderId="16" applyNumberFormat="0" applyFill="0" applyAlignment="0" applyProtection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166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7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168" fontId="27" fillId="0" borderId="0" applyFont="0" applyFill="0" applyBorder="0" applyAlignment="0" applyProtection="0"/>
    <xf numFmtId="44" fontId="7" fillId="0" borderId="0" applyFill="0" applyBorder="0" applyAlignment="0" applyProtection="0"/>
    <xf numFmtId="168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 applyNumberFormat="0" applyFont="0" applyBorder="0" applyProtection="0"/>
    <xf numFmtId="0" fontId="31" fillId="0" borderId="0" applyNumberFormat="0" applyFont="0" applyBorder="0" applyProtection="0"/>
    <xf numFmtId="0" fontId="7" fillId="0" borderId="0"/>
    <xf numFmtId="0" fontId="10" fillId="0" borderId="0" applyFill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27" fillId="0" borderId="0"/>
    <xf numFmtId="0" fontId="7" fillId="0" borderId="0"/>
    <xf numFmtId="0" fontId="28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32" borderId="17" applyNumberFormat="0" applyFont="0" applyAlignment="0" applyProtection="0"/>
    <xf numFmtId="0" fontId="10" fillId="32" borderId="17" applyNumberFormat="0" applyFont="0" applyAlignment="0" applyProtection="0"/>
    <xf numFmtId="0" fontId="33" fillId="29" borderId="18" applyNumberFormat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/>
    <xf numFmtId="0" fontId="48" fillId="0" borderId="0"/>
    <xf numFmtId="0" fontId="7" fillId="0" borderId="0"/>
    <xf numFmtId="0" fontId="7" fillId="0" borderId="0"/>
    <xf numFmtId="0" fontId="7" fillId="0" borderId="0"/>
  </cellStyleXfs>
  <cellXfs count="343">
    <xf numFmtId="0" fontId="0" fillId="0" borderId="0" xfId="0"/>
    <xf numFmtId="0" fontId="3" fillId="2" borderId="0" xfId="0" applyFont="1" applyFill="1" applyBorder="1" applyAlignment="1">
      <alignment horizontal="center" vertical="center"/>
    </xf>
    <xf numFmtId="0" fontId="2" fillId="0" borderId="0" xfId="0" applyFont="1"/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wrapText="1"/>
    </xf>
    <xf numFmtId="0" fontId="0" fillId="0" borderId="0" xfId="0" applyFill="1"/>
    <xf numFmtId="0" fontId="5" fillId="0" borderId="0" xfId="0" applyFont="1" applyFill="1"/>
    <xf numFmtId="0" fontId="0" fillId="0" borderId="0" xfId="0" applyFont="1" applyFill="1" applyBorder="1" applyAlignment="1">
      <alignment horizontal="left" wrapText="1"/>
    </xf>
    <xf numFmtId="0" fontId="0" fillId="0" borderId="2" xfId="0" applyBorder="1"/>
    <xf numFmtId="3" fontId="5" fillId="0" borderId="2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left" wrapText="1"/>
    </xf>
    <xf numFmtId="0" fontId="2" fillId="0" borderId="0" xfId="0" applyFont="1" applyFill="1" applyBorder="1"/>
    <xf numFmtId="0" fontId="5" fillId="0" borderId="2" xfId="0" applyFont="1" applyFill="1" applyBorder="1" applyAlignment="1">
      <alignment horizontal="center" wrapText="1"/>
    </xf>
    <xf numFmtId="0" fontId="5" fillId="0" borderId="0" xfId="0" applyFont="1" applyFill="1" applyBorder="1"/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left"/>
    </xf>
    <xf numFmtId="3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wrapText="1"/>
    </xf>
    <xf numFmtId="3" fontId="5" fillId="0" borderId="2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5" fillId="0" borderId="8" xfId="0" applyFont="1" applyFill="1" applyBorder="1"/>
    <xf numFmtId="0" fontId="8" fillId="8" borderId="1" xfId="0" applyFont="1" applyFill="1" applyBorder="1"/>
    <xf numFmtId="0" fontId="9" fillId="8" borderId="1" xfId="0" applyFont="1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8" fillId="8" borderId="0" xfId="0" applyFont="1" applyFill="1" applyBorder="1"/>
    <xf numFmtId="0" fontId="7" fillId="0" borderId="0" xfId="106"/>
    <xf numFmtId="0" fontId="7" fillId="0" borderId="0" xfId="106" applyAlignment="1">
      <alignment wrapText="1"/>
    </xf>
    <xf numFmtId="3" fontId="7" fillId="0" borderId="0" xfId="106" applyNumberFormat="1"/>
    <xf numFmtId="0" fontId="38" fillId="10" borderId="6" xfId="106" applyFont="1" applyFill="1" applyBorder="1" applyAlignment="1">
      <alignment horizontal="center"/>
    </xf>
    <xf numFmtId="3" fontId="38" fillId="10" borderId="24" xfId="106" applyNumberFormat="1" applyFont="1" applyFill="1" applyBorder="1" applyAlignment="1">
      <alignment horizontal="center"/>
    </xf>
    <xf numFmtId="3" fontId="38" fillId="10" borderId="25" xfId="106" applyNumberFormat="1" applyFont="1" applyFill="1" applyBorder="1" applyAlignment="1">
      <alignment horizontal="center"/>
    </xf>
    <xf numFmtId="3" fontId="38" fillId="10" borderId="10" xfId="106" applyNumberFormat="1" applyFont="1" applyFill="1" applyBorder="1" applyAlignment="1">
      <alignment horizontal="center" wrapText="1"/>
    </xf>
    <xf numFmtId="3" fontId="38" fillId="10" borderId="24" xfId="106" applyNumberFormat="1" applyFont="1" applyFill="1" applyBorder="1" applyAlignment="1">
      <alignment horizontal="center" wrapText="1"/>
    </xf>
    <xf numFmtId="3" fontId="38" fillId="33" borderId="2" xfId="106" applyNumberFormat="1" applyFont="1" applyFill="1" applyBorder="1" applyAlignment="1">
      <alignment horizontal="center" wrapText="1"/>
    </xf>
    <xf numFmtId="3" fontId="38" fillId="10" borderId="3" xfId="106" applyNumberFormat="1" applyFont="1" applyFill="1" applyBorder="1" applyAlignment="1">
      <alignment horizontal="center" wrapText="1"/>
    </xf>
    <xf numFmtId="3" fontId="38" fillId="10" borderId="2" xfId="106" applyNumberFormat="1" applyFont="1" applyFill="1" applyBorder="1" applyAlignment="1">
      <alignment horizontal="center" wrapText="1"/>
    </xf>
    <xf numFmtId="0" fontId="38" fillId="10" borderId="25" xfId="106" applyFont="1" applyFill="1" applyBorder="1" applyAlignment="1">
      <alignment horizontal="center" wrapText="1"/>
    </xf>
    <xf numFmtId="0" fontId="38" fillId="0" borderId="6" xfId="106" applyFont="1" applyBorder="1"/>
    <xf numFmtId="3" fontId="7" fillId="0" borderId="24" xfId="106" applyNumberFormat="1" applyBorder="1"/>
    <xf numFmtId="9" fontId="7" fillId="0" borderId="25" xfId="139" applyBorder="1"/>
    <xf numFmtId="3" fontId="7" fillId="0" borderId="10" xfId="106" applyNumberFormat="1" applyBorder="1" applyAlignment="1">
      <alignment wrapText="1"/>
    </xf>
    <xf numFmtId="3" fontId="7" fillId="34" borderId="24" xfId="106" applyNumberFormat="1" applyFill="1" applyBorder="1"/>
    <xf numFmtId="3" fontId="27" fillId="0" borderId="2" xfId="93" applyNumberFormat="1" applyBorder="1" applyAlignment="1">
      <alignment horizontal="center"/>
    </xf>
    <xf numFmtId="3" fontId="7" fillId="34" borderId="2" xfId="106" applyNumberFormat="1" applyFill="1" applyBorder="1"/>
    <xf numFmtId="10" fontId="38" fillId="2" borderId="2" xfId="139" applyNumberFormat="1" applyFont="1" applyFill="1" applyBorder="1" applyAlignment="1">
      <alignment horizontal="center" wrapText="1"/>
    </xf>
    <xf numFmtId="9" fontId="7" fillId="34" borderId="5" xfId="139" applyFill="1" applyBorder="1" applyAlignment="1">
      <alignment horizontal="center" wrapText="1"/>
    </xf>
    <xf numFmtId="3" fontId="7" fillId="0" borderId="25" xfId="106" applyNumberFormat="1" applyBorder="1"/>
    <xf numFmtId="0" fontId="38" fillId="0" borderId="4" xfId="106" applyFont="1" applyBorder="1"/>
    <xf numFmtId="0" fontId="38" fillId="10" borderId="6" xfId="106" applyFont="1" applyFill="1" applyBorder="1" applyAlignment="1">
      <alignment horizontal="left"/>
    </xf>
    <xf numFmtId="3" fontId="38" fillId="10" borderId="26" xfId="106" applyNumberFormat="1" applyFont="1" applyFill="1" applyBorder="1" applyAlignment="1">
      <alignment horizontal="center"/>
    </xf>
    <xf numFmtId="3" fontId="39" fillId="10" borderId="28" xfId="93" applyNumberFormat="1" applyFont="1" applyFill="1" applyBorder="1" applyAlignment="1">
      <alignment horizontal="center"/>
    </xf>
    <xf numFmtId="3" fontId="38" fillId="10" borderId="28" xfId="106" applyNumberFormat="1" applyFont="1" applyFill="1" applyBorder="1" applyAlignment="1">
      <alignment horizontal="center"/>
    </xf>
    <xf numFmtId="10" fontId="38" fillId="10" borderId="28" xfId="139" applyNumberFormat="1" applyFont="1" applyFill="1" applyBorder="1" applyAlignment="1">
      <alignment horizontal="center" wrapText="1"/>
    </xf>
    <xf numFmtId="9" fontId="38" fillId="10" borderId="28" xfId="139" applyFont="1" applyFill="1" applyBorder="1" applyAlignment="1">
      <alignment horizontal="center" wrapText="1"/>
    </xf>
    <xf numFmtId="3" fontId="38" fillId="10" borderId="27" xfId="106" applyNumberFormat="1" applyFont="1" applyFill="1" applyBorder="1" applyAlignment="1">
      <alignment horizontal="center"/>
    </xf>
    <xf numFmtId="0" fontId="7" fillId="0" borderId="0" xfId="106" applyAlignment="1">
      <alignment horizontal="center"/>
    </xf>
    <xf numFmtId="0" fontId="38" fillId="35" borderId="2" xfId="106" applyFont="1" applyFill="1" applyBorder="1" applyAlignment="1">
      <alignment horizontal="center" vertical="center" wrapText="1"/>
    </xf>
    <xf numFmtId="0" fontId="38" fillId="35" borderId="2" xfId="106" applyFont="1" applyFill="1" applyBorder="1"/>
    <xf numFmtId="3" fontId="7" fillId="0" borderId="2" xfId="106" applyNumberFormat="1" applyBorder="1"/>
    <xf numFmtId="3" fontId="38" fillId="0" borderId="2" xfId="106" applyNumberFormat="1" applyFont="1" applyBorder="1"/>
    <xf numFmtId="9" fontId="7" fillId="0" borderId="0" xfId="1" applyNumberFormat="1" applyFont="1"/>
    <xf numFmtId="3" fontId="7" fillId="0" borderId="0" xfId="138" applyNumberFormat="1" applyFont="1"/>
    <xf numFmtId="10" fontId="7" fillId="0" borderId="0" xfId="1" applyNumberFormat="1" applyFont="1"/>
    <xf numFmtId="9" fontId="7" fillId="0" borderId="0" xfId="1" applyFont="1"/>
    <xf numFmtId="10" fontId="7" fillId="0" borderId="0" xfId="138" applyNumberFormat="1" applyFont="1"/>
    <xf numFmtId="3" fontId="7" fillId="0" borderId="0" xfId="1" applyNumberFormat="1" applyFont="1" applyBorder="1"/>
    <xf numFmtId="3" fontId="7" fillId="0" borderId="0" xfId="1" applyNumberFormat="1" applyFont="1"/>
    <xf numFmtId="0" fontId="40" fillId="0" borderId="2" xfId="106" applyFont="1" applyBorder="1" applyAlignment="1">
      <alignment vertical="center" wrapText="1"/>
    </xf>
    <xf numFmtId="3" fontId="36" fillId="36" borderId="2" xfId="106" applyNumberFormat="1" applyFont="1" applyFill="1" applyBorder="1" applyAlignment="1">
      <alignment horizontal="center" vertical="center" wrapText="1"/>
    </xf>
    <xf numFmtId="0" fontId="36" fillId="36" borderId="2" xfId="106" applyFont="1" applyFill="1" applyBorder="1" applyAlignment="1">
      <alignment horizontal="center" vertical="center" wrapText="1"/>
    </xf>
    <xf numFmtId="0" fontId="41" fillId="0" borderId="0" xfId="106" applyFont="1"/>
    <xf numFmtId="0" fontId="36" fillId="36" borderId="2" xfId="106" applyFont="1" applyFill="1" applyBorder="1"/>
    <xf numFmtId="3" fontId="7" fillId="0" borderId="2" xfId="106" applyNumberFormat="1" applyBorder="1" applyAlignment="1">
      <alignment vertical="center"/>
    </xf>
    <xf numFmtId="169" fontId="7" fillId="0" borderId="2" xfId="1" applyNumberFormat="1" applyFont="1" applyBorder="1" applyAlignment="1">
      <alignment vertical="center" wrapText="1"/>
    </xf>
    <xf numFmtId="3" fontId="41" fillId="0" borderId="0" xfId="139" applyNumberFormat="1" applyFont="1" applyAlignment="1">
      <alignment horizontal="center" vertical="center" wrapText="1"/>
    </xf>
    <xf numFmtId="10" fontId="41" fillId="0" borderId="0" xfId="139" applyNumberFormat="1" applyFont="1" applyAlignment="1">
      <alignment horizontal="center" vertical="center" wrapText="1"/>
    </xf>
    <xf numFmtId="9" fontId="41" fillId="0" borderId="0" xfId="106" applyNumberFormat="1" applyFont="1"/>
    <xf numFmtId="9" fontId="7" fillId="0" borderId="0" xfId="139"/>
    <xf numFmtId="3" fontId="41" fillId="0" borderId="0" xfId="138" applyNumberFormat="1" applyFont="1"/>
    <xf numFmtId="10" fontId="42" fillId="0" borderId="30" xfId="93" applyNumberFormat="1" applyFont="1" applyBorder="1" applyAlignment="1">
      <alignment horizontal="center" wrapText="1" readingOrder="1"/>
    </xf>
    <xf numFmtId="170" fontId="41" fillId="0" borderId="0" xfId="56" applyNumberFormat="1" applyFont="1"/>
    <xf numFmtId="43" fontId="41" fillId="0" borderId="0" xfId="56" applyFont="1"/>
    <xf numFmtId="9" fontId="7" fillId="0" borderId="0" xfId="106" applyNumberFormat="1"/>
    <xf numFmtId="3" fontId="41" fillId="0" borderId="0" xfId="106" applyNumberFormat="1" applyFont="1"/>
    <xf numFmtId="3" fontId="7" fillId="0" borderId="0" xfId="138" applyNumberFormat="1" applyFont="1" applyAlignment="1">
      <alignment wrapText="1"/>
    </xf>
    <xf numFmtId="10" fontId="7" fillId="0" borderId="2" xfId="1" applyNumberFormat="1" applyFont="1" applyBorder="1" applyAlignment="1">
      <alignment vertical="center" wrapText="1"/>
    </xf>
    <xf numFmtId="9" fontId="41" fillId="0" borderId="0" xfId="138" applyFont="1"/>
    <xf numFmtId="0" fontId="38" fillId="0" borderId="0" xfId="106" applyFont="1"/>
    <xf numFmtId="0" fontId="38" fillId="35" borderId="6" xfId="106" applyFont="1" applyFill="1" applyBorder="1"/>
    <xf numFmtId="3" fontId="38" fillId="35" borderId="24" xfId="106" applyNumberFormat="1" applyFont="1" applyFill="1" applyBorder="1" applyAlignment="1">
      <alignment horizontal="center"/>
    </xf>
    <xf numFmtId="9" fontId="38" fillId="35" borderId="25" xfId="139" applyFont="1" applyFill="1" applyBorder="1" applyAlignment="1">
      <alignment horizontal="center"/>
    </xf>
    <xf numFmtId="3" fontId="38" fillId="35" borderId="10" xfId="106" applyNumberFormat="1" applyFont="1" applyFill="1" applyBorder="1" applyAlignment="1">
      <alignment horizontal="center" wrapText="1"/>
    </xf>
    <xf numFmtId="3" fontId="38" fillId="37" borderId="24" xfId="106" applyNumberFormat="1" applyFont="1" applyFill="1" applyBorder="1" applyAlignment="1">
      <alignment horizontal="center" wrapText="1"/>
    </xf>
    <xf numFmtId="3" fontId="38" fillId="37" borderId="2" xfId="106" applyNumberFormat="1" applyFont="1" applyFill="1" applyBorder="1" applyAlignment="1">
      <alignment horizontal="center" wrapText="1"/>
    </xf>
    <xf numFmtId="3" fontId="38" fillId="35" borderId="2" xfId="106" applyNumberFormat="1" applyFont="1" applyFill="1" applyBorder="1" applyAlignment="1">
      <alignment horizontal="center" wrapText="1"/>
    </xf>
    <xf numFmtId="3" fontId="38" fillId="35" borderId="25" xfId="106" applyNumberFormat="1" applyFont="1" applyFill="1" applyBorder="1" applyAlignment="1">
      <alignment horizontal="center"/>
    </xf>
    <xf numFmtId="0" fontId="7" fillId="0" borderId="0" xfId="106" applyFont="1"/>
    <xf numFmtId="3" fontId="7" fillId="0" borderId="10" xfId="106" applyNumberFormat="1" applyBorder="1"/>
    <xf numFmtId="3" fontId="27" fillId="0" borderId="24" xfId="93" applyNumberFormat="1" applyBorder="1"/>
    <xf numFmtId="3" fontId="7" fillId="0" borderId="2" xfId="106" applyNumberFormat="1" applyBorder="1" applyAlignment="1">
      <alignment horizontal="center"/>
    </xf>
    <xf numFmtId="3" fontId="7" fillId="6" borderId="2" xfId="106" applyNumberFormat="1" applyFill="1" applyBorder="1"/>
    <xf numFmtId="10" fontId="7" fillId="7" borderId="2" xfId="139" applyNumberFormat="1" applyFill="1" applyBorder="1" applyAlignment="1">
      <alignment wrapText="1"/>
    </xf>
    <xf numFmtId="3" fontId="7" fillId="38" borderId="2" xfId="106" applyNumberFormat="1" applyFont="1" applyFill="1" applyBorder="1" applyAlignment="1">
      <alignment wrapText="1"/>
    </xf>
    <xf numFmtId="3" fontId="7" fillId="7" borderId="2" xfId="106" applyNumberFormat="1" applyFill="1" applyBorder="1" applyAlignment="1">
      <alignment wrapText="1"/>
    </xf>
    <xf numFmtId="3" fontId="7" fillId="0" borderId="0" xfId="106" applyNumberFormat="1" applyFont="1"/>
    <xf numFmtId="3" fontId="7" fillId="38" borderId="2" xfId="106" applyNumberFormat="1" applyFont="1" applyFill="1" applyBorder="1"/>
    <xf numFmtId="3" fontId="7" fillId="38" borderId="5" xfId="106" applyNumberFormat="1" applyFont="1" applyFill="1" applyBorder="1"/>
    <xf numFmtId="3" fontId="38" fillId="0" borderId="0" xfId="106" applyNumberFormat="1" applyFont="1"/>
    <xf numFmtId="3" fontId="38" fillId="35" borderId="26" xfId="106" applyNumberFormat="1" applyFont="1" applyFill="1" applyBorder="1"/>
    <xf numFmtId="9" fontId="38" fillId="35" borderId="27" xfId="139" applyFont="1" applyFill="1" applyBorder="1"/>
    <xf numFmtId="3" fontId="38" fillId="35" borderId="28" xfId="106" applyNumberFormat="1" applyFont="1" applyFill="1" applyBorder="1"/>
    <xf numFmtId="9" fontId="38" fillId="35" borderId="28" xfId="138" applyFont="1" applyFill="1" applyBorder="1"/>
    <xf numFmtId="3" fontId="38" fillId="35" borderId="28" xfId="106" applyNumberFormat="1" applyFont="1" applyFill="1" applyBorder="1" applyAlignment="1">
      <alignment horizontal="center"/>
    </xf>
    <xf numFmtId="3" fontId="38" fillId="35" borderId="31" xfId="106" applyNumberFormat="1" applyFont="1" applyFill="1" applyBorder="1"/>
    <xf numFmtId="0" fontId="38" fillId="37" borderId="6" xfId="106" applyFont="1" applyFill="1" applyBorder="1"/>
    <xf numFmtId="3" fontId="38" fillId="37" borderId="24" xfId="106" applyNumberFormat="1" applyFont="1" applyFill="1" applyBorder="1" applyAlignment="1">
      <alignment horizontal="center"/>
    </xf>
    <xf numFmtId="3" fontId="38" fillId="37" borderId="25" xfId="106" applyNumberFormat="1" applyFont="1" applyFill="1" applyBorder="1" applyAlignment="1">
      <alignment horizontal="center"/>
    </xf>
    <xf numFmtId="3" fontId="38" fillId="37" borderId="10" xfId="106" applyNumberFormat="1" applyFont="1" applyFill="1" applyBorder="1" applyAlignment="1">
      <alignment horizontal="center" wrapText="1"/>
    </xf>
    <xf numFmtId="3" fontId="38" fillId="35" borderId="24" xfId="106" applyNumberFormat="1" applyFont="1" applyFill="1" applyBorder="1" applyAlignment="1">
      <alignment horizontal="center" wrapText="1"/>
    </xf>
    <xf numFmtId="3" fontId="7" fillId="39" borderId="24" xfId="106" applyNumberFormat="1" applyFill="1" applyBorder="1"/>
    <xf numFmtId="3" fontId="7" fillId="39" borderId="2" xfId="106" applyNumberFormat="1" applyFill="1" applyBorder="1" applyAlignment="1">
      <alignment horizontal="center"/>
    </xf>
    <xf numFmtId="3" fontId="7" fillId="39" borderId="2" xfId="106" applyNumberFormat="1" applyFill="1" applyBorder="1"/>
    <xf numFmtId="9" fontId="7" fillId="34" borderId="2" xfId="139" applyFill="1" applyBorder="1" applyAlignment="1">
      <alignment horizontal="center" wrapText="1"/>
    </xf>
    <xf numFmtId="3" fontId="38" fillId="35" borderId="33" xfId="106" applyNumberFormat="1" applyFont="1" applyFill="1" applyBorder="1"/>
    <xf numFmtId="9" fontId="38" fillId="35" borderId="28" xfId="1" applyFont="1" applyFill="1" applyBorder="1" applyAlignment="1">
      <alignment horizontal="center"/>
    </xf>
    <xf numFmtId="3" fontId="38" fillId="4" borderId="27" xfId="106" applyNumberFormat="1" applyFont="1" applyFill="1" applyBorder="1"/>
    <xf numFmtId="169" fontId="7" fillId="0" borderId="0" xfId="1" applyNumberFormat="1" applyFont="1"/>
    <xf numFmtId="0" fontId="43" fillId="8" borderId="9" xfId="0" applyFont="1" applyFill="1" applyBorder="1" applyAlignment="1"/>
    <xf numFmtId="3" fontId="44" fillId="0" borderId="2" xfId="0" applyNumberFormat="1" applyFont="1" applyFill="1" applyBorder="1" applyAlignment="1">
      <alignment wrapText="1"/>
    </xf>
    <xf numFmtId="0" fontId="44" fillId="0" borderId="2" xfId="0" applyFont="1" applyFill="1" applyBorder="1" applyAlignment="1">
      <alignment horizontal="center" wrapText="1"/>
    </xf>
    <xf numFmtId="0" fontId="44" fillId="0" borderId="2" xfId="81" applyFont="1" applyFill="1" applyBorder="1" applyAlignment="1" applyProtection="1">
      <alignment horizontal="left" vertical="center" wrapText="1"/>
      <protection locked="0"/>
    </xf>
    <xf numFmtId="0" fontId="44" fillId="0" borderId="2" xfId="0" applyFont="1" applyFill="1" applyBorder="1" applyAlignment="1" applyProtection="1">
      <alignment horizontal="left" vertical="center" wrapText="1"/>
      <protection locked="0"/>
    </xf>
    <xf numFmtId="3" fontId="44" fillId="0" borderId="2" xfId="81" applyNumberFormat="1" applyFont="1" applyFill="1" applyBorder="1" applyAlignment="1">
      <alignment horizontal="center" vertical="center" wrapText="1"/>
    </xf>
    <xf numFmtId="3" fontId="44" fillId="0" borderId="2" xfId="143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Fill="1" applyAlignment="1">
      <alignment wrapText="1"/>
    </xf>
    <xf numFmtId="0" fontId="44" fillId="0" borderId="2" xfId="0" applyFont="1" applyFill="1" applyBorder="1" applyAlignment="1" applyProtection="1">
      <alignment vertical="center" wrapText="1"/>
      <protection locked="0"/>
    </xf>
    <xf numFmtId="3" fontId="44" fillId="2" borderId="0" xfId="0" applyNumberFormat="1" applyFont="1" applyFill="1" applyBorder="1" applyAlignment="1">
      <alignment wrapText="1"/>
    </xf>
    <xf numFmtId="0" fontId="44" fillId="2" borderId="0" xfId="0" applyFont="1" applyFill="1" applyBorder="1" applyAlignment="1">
      <alignment wrapText="1"/>
    </xf>
    <xf numFmtId="0" fontId="44" fillId="2" borderId="0" xfId="81" applyFont="1" applyFill="1" applyBorder="1" applyAlignment="1">
      <alignment horizontal="center" vertical="center" wrapText="1"/>
    </xf>
    <xf numFmtId="0" fontId="4" fillId="4" borderId="7" xfId="0" applyFont="1" applyFill="1" applyBorder="1" applyAlignment="1" applyProtection="1">
      <alignment vertical="center" wrapText="1"/>
      <protection locked="0"/>
    </xf>
    <xf numFmtId="3" fontId="4" fillId="4" borderId="7" xfId="81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 applyProtection="1">
      <alignment vertical="center" wrapText="1"/>
      <protection locked="0"/>
    </xf>
    <xf numFmtId="3" fontId="4" fillId="2" borderId="0" xfId="81" applyNumberFormat="1" applyFont="1" applyFill="1" applyBorder="1" applyAlignment="1">
      <alignment horizontal="center" vertical="center" wrapText="1"/>
    </xf>
    <xf numFmtId="0" fontId="43" fillId="8" borderId="3" xfId="0" applyFont="1" applyFill="1" applyBorder="1" applyAlignment="1"/>
    <xf numFmtId="0" fontId="44" fillId="0" borderId="2" xfId="81" applyFont="1" applyFill="1" applyBorder="1" applyAlignment="1">
      <alignment horizontal="left" vertical="center" wrapText="1"/>
    </xf>
    <xf numFmtId="0" fontId="44" fillId="0" borderId="2" xfId="0" applyFont="1" applyFill="1" applyBorder="1" applyAlignment="1">
      <alignment vertical="center" wrapText="1"/>
    </xf>
    <xf numFmtId="0" fontId="44" fillId="0" borderId="2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wrapText="1"/>
    </xf>
    <xf numFmtId="3" fontId="44" fillId="0" borderId="0" xfId="143" applyNumberFormat="1" applyFont="1" applyFill="1" applyBorder="1" applyAlignment="1">
      <alignment horizontal="center" vertical="center" wrapText="1"/>
    </xf>
    <xf numFmtId="3" fontId="44" fillId="0" borderId="0" xfId="0" applyNumberFormat="1" applyFont="1" applyFill="1" applyBorder="1" applyAlignment="1">
      <alignment wrapText="1"/>
    </xf>
    <xf numFmtId="0" fontId="44" fillId="0" borderId="0" xfId="0" applyFont="1" applyFill="1" applyBorder="1" applyAlignment="1">
      <alignment wrapText="1"/>
    </xf>
    <xf numFmtId="0" fontId="44" fillId="0" borderId="0" xfId="8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  <protection locked="0"/>
    </xf>
    <xf numFmtId="3" fontId="4" fillId="0" borderId="0" xfId="81" applyNumberFormat="1" applyFont="1" applyFill="1" applyBorder="1" applyAlignment="1">
      <alignment horizontal="center" vertical="center" wrapText="1"/>
    </xf>
    <xf numFmtId="0" fontId="44" fillId="2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 applyProtection="1">
      <alignment wrapText="1"/>
      <protection locked="0"/>
    </xf>
    <xf numFmtId="0" fontId="44" fillId="2" borderId="0" xfId="0" applyFont="1" applyFill="1" applyBorder="1" applyAlignment="1" applyProtection="1">
      <alignment wrapText="1"/>
      <protection locked="0"/>
    </xf>
    <xf numFmtId="0" fontId="4" fillId="4" borderId="7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0" fontId="45" fillId="0" borderId="0" xfId="0" applyFont="1" applyBorder="1" applyAlignment="1">
      <alignment wrapText="1"/>
    </xf>
    <xf numFmtId="0" fontId="45" fillId="0" borderId="0" xfId="0" applyFont="1" applyFill="1" applyBorder="1" applyAlignment="1">
      <alignment horizontal="center" wrapText="1"/>
    </xf>
    <xf numFmtId="0" fontId="45" fillId="0" borderId="0" xfId="0" applyFont="1" applyAlignment="1">
      <alignment wrapText="1"/>
    </xf>
    <xf numFmtId="0" fontId="45" fillId="0" borderId="0" xfId="0" applyFont="1" applyFill="1" applyAlignment="1">
      <alignment wrapText="1"/>
    </xf>
    <xf numFmtId="0" fontId="45" fillId="0" borderId="0" xfId="0" applyFont="1" applyAlignment="1">
      <alignment horizontal="center" wrapText="1"/>
    </xf>
    <xf numFmtId="0" fontId="45" fillId="2" borderId="0" xfId="0" applyFont="1" applyFill="1" applyAlignment="1">
      <alignment horizontal="center" wrapText="1"/>
    </xf>
    <xf numFmtId="3" fontId="45" fillId="0" borderId="0" xfId="143" applyNumberFormat="1" applyFont="1" applyAlignment="1">
      <alignment horizontal="center" vertical="top" wrapText="1"/>
    </xf>
    <xf numFmtId="0" fontId="45" fillId="0" borderId="0" xfId="0" applyFont="1" applyFill="1" applyAlignment="1">
      <alignment horizontal="center" wrapText="1"/>
    </xf>
    <xf numFmtId="3" fontId="46" fillId="0" borderId="0" xfId="0" applyNumberFormat="1" applyFont="1" applyFill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3" fontId="44" fillId="0" borderId="0" xfId="143" applyNumberFormat="1" applyFont="1" applyFill="1" applyBorder="1" applyAlignment="1" applyProtection="1">
      <alignment horizontal="center" vertical="center" wrapText="1"/>
      <protection locked="0"/>
    </xf>
    <xf numFmtId="3" fontId="46" fillId="0" borderId="0" xfId="0" applyNumberFormat="1" applyFont="1" applyAlignment="1">
      <alignment horizontal="center" vertical="center" wrapText="1"/>
    </xf>
    <xf numFmtId="3" fontId="46" fillId="0" borderId="0" xfId="0" applyNumberFormat="1" applyFont="1" applyFill="1" applyAlignment="1">
      <alignment horizontal="center" vertical="center" wrapText="1"/>
    </xf>
    <xf numFmtId="3" fontId="44" fillId="0" borderId="2" xfId="143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 applyProtection="1">
      <alignment wrapText="1"/>
      <protection locked="0"/>
    </xf>
    <xf numFmtId="0" fontId="44" fillId="2" borderId="2" xfId="0" applyFont="1" applyFill="1" applyBorder="1" applyAlignment="1" applyProtection="1">
      <alignment vertical="center" wrapText="1"/>
      <protection locked="0"/>
    </xf>
    <xf numFmtId="3" fontId="44" fillId="2" borderId="2" xfId="81" applyNumberFormat="1" applyFont="1" applyFill="1" applyBorder="1" applyAlignment="1">
      <alignment horizontal="center" vertical="center" wrapText="1"/>
    </xf>
    <xf numFmtId="3" fontId="44" fillId="0" borderId="0" xfId="143" applyNumberFormat="1" applyFont="1" applyFill="1" applyBorder="1" applyAlignment="1">
      <alignment horizontal="center" wrapText="1"/>
    </xf>
    <xf numFmtId="3" fontId="44" fillId="0" borderId="2" xfId="144" applyNumberFormat="1" applyFont="1" applyFill="1" applyBorder="1" applyAlignment="1">
      <alignment horizontal="center" vertical="top" wrapText="1"/>
    </xf>
    <xf numFmtId="3" fontId="44" fillId="0" borderId="2" xfId="144" applyNumberFormat="1" applyFont="1" applyFill="1" applyBorder="1" applyAlignment="1" applyProtection="1">
      <alignment horizontal="center" vertical="top" wrapText="1"/>
      <protection locked="0"/>
    </xf>
    <xf numFmtId="3" fontId="44" fillId="0" borderId="0" xfId="143" applyNumberFormat="1" applyFont="1" applyFill="1" applyBorder="1" applyAlignment="1" applyProtection="1">
      <alignment horizontal="center" wrapText="1"/>
      <protection locked="0"/>
    </xf>
    <xf numFmtId="3" fontId="44" fillId="0" borderId="0" xfId="144" applyNumberFormat="1" applyFont="1" applyFill="1" applyBorder="1" applyAlignment="1">
      <alignment horizontal="center" vertical="top" wrapText="1"/>
    </xf>
    <xf numFmtId="3" fontId="45" fillId="0" borderId="0" xfId="0" applyNumberFormat="1" applyFont="1" applyAlignment="1">
      <alignment horizontal="center" vertical="top" wrapText="1"/>
    </xf>
    <xf numFmtId="3" fontId="46" fillId="0" borderId="0" xfId="0" applyNumberFormat="1" applyFont="1" applyAlignment="1">
      <alignment horizontal="center" wrapText="1"/>
    </xf>
    <xf numFmtId="3" fontId="7" fillId="0" borderId="2" xfId="106" applyNumberFormat="1" applyFont="1" applyFill="1" applyBorder="1"/>
    <xf numFmtId="0" fontId="7" fillId="0" borderId="0" xfId="1" applyNumberFormat="1" applyFont="1"/>
    <xf numFmtId="3" fontId="6" fillId="0" borderId="0" xfId="0" applyNumberFormat="1" applyFont="1" applyFill="1" applyBorder="1" applyAlignment="1">
      <alignment horizontal="center"/>
    </xf>
    <xf numFmtId="0" fontId="2" fillId="4" borderId="3" xfId="0" applyFont="1" applyFill="1" applyBorder="1"/>
    <xf numFmtId="0" fontId="2" fillId="4" borderId="7" xfId="0" applyFont="1" applyFill="1" applyBorder="1"/>
    <xf numFmtId="3" fontId="6" fillId="4" borderId="7" xfId="0" applyNumberFormat="1" applyFont="1" applyFill="1" applyBorder="1" applyAlignment="1">
      <alignment horizontal="center"/>
    </xf>
    <xf numFmtId="3" fontId="6" fillId="4" borderId="8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horizontal="left" wrapText="1"/>
    </xf>
    <xf numFmtId="3" fontId="44" fillId="0" borderId="7" xfId="143" applyNumberFormat="1" applyFont="1" applyFill="1" applyBorder="1" applyAlignment="1" applyProtection="1">
      <alignment horizontal="center" vertical="center" wrapText="1"/>
      <protection locked="0"/>
    </xf>
    <xf numFmtId="3" fontId="44" fillId="0" borderId="7" xfId="144" applyNumberFormat="1" applyFont="1" applyFill="1" applyBorder="1" applyAlignment="1">
      <alignment horizontal="center" vertical="top" wrapText="1"/>
    </xf>
    <xf numFmtId="0" fontId="44" fillId="0" borderId="7" xfId="0" applyFont="1" applyFill="1" applyBorder="1" applyAlignment="1">
      <alignment horizontal="left" vertical="center" wrapText="1"/>
    </xf>
    <xf numFmtId="3" fontId="0" fillId="0" borderId="2" xfId="0" applyNumberFormat="1" applyBorder="1" applyAlignment="1">
      <alignment horizontal="center"/>
    </xf>
    <xf numFmtId="0" fontId="44" fillId="0" borderId="7" xfId="81" applyFont="1" applyFill="1" applyBorder="1" applyAlignment="1">
      <alignment horizontal="left" vertical="center" wrapText="1"/>
    </xf>
    <xf numFmtId="0" fontId="44" fillId="0" borderId="7" xfId="81" applyFont="1" applyFill="1" applyBorder="1" applyAlignment="1" applyProtection="1">
      <alignment horizontal="left" vertical="center" wrapText="1"/>
      <protection locked="0"/>
    </xf>
    <xf numFmtId="3" fontId="44" fillId="0" borderId="7" xfId="144" applyNumberFormat="1" applyFont="1" applyFill="1" applyBorder="1" applyAlignment="1" applyProtection="1">
      <alignment horizontal="center" vertical="top" wrapText="1"/>
      <protection locked="0"/>
    </xf>
    <xf numFmtId="0" fontId="44" fillId="0" borderId="2" xfId="81" applyFont="1" applyFill="1" applyBorder="1" applyAlignment="1">
      <alignment horizontal="center" vertical="center" wrapText="1"/>
    </xf>
    <xf numFmtId="0" fontId="44" fillId="0" borderId="2" xfId="81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44" fillId="0" borderId="2" xfId="0" applyFont="1" applyFill="1" applyBorder="1" applyAlignment="1">
      <alignment horizontal="center" vertical="center" wrapText="1"/>
    </xf>
    <xf numFmtId="0" fontId="44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0" fontId="7" fillId="0" borderId="0" xfId="106" applyNumberFormat="1"/>
    <xf numFmtId="3" fontId="38" fillId="10" borderId="31" xfId="106" applyNumberFormat="1" applyFont="1" applyFill="1" applyBorder="1" applyAlignment="1">
      <alignment horizontal="center" vertical="center" wrapText="1"/>
    </xf>
    <xf numFmtId="3" fontId="7" fillId="0" borderId="2" xfId="138" applyNumberFormat="1" applyFont="1" applyBorder="1"/>
    <xf numFmtId="3" fontId="42" fillId="0" borderId="29" xfId="93" applyNumberFormat="1" applyFont="1" applyFill="1" applyBorder="1" applyAlignment="1">
      <alignment horizontal="right" wrapText="1" readingOrder="1"/>
    </xf>
    <xf numFmtId="0" fontId="0" fillId="0" borderId="0" xfId="0"/>
    <xf numFmtId="0" fontId="2" fillId="0" borderId="10" xfId="0" applyFont="1" applyFill="1" applyBorder="1"/>
    <xf numFmtId="0" fontId="49" fillId="0" borderId="2" xfId="0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3" fontId="9" fillId="3" borderId="2" xfId="0" applyNumberFormat="1" applyFont="1" applyFill="1" applyBorder="1" applyAlignment="1">
      <alignment horizontal="center" vertical="center"/>
    </xf>
    <xf numFmtId="3" fontId="9" fillId="3" borderId="2" xfId="0" applyNumberFormat="1" applyFont="1" applyFill="1" applyBorder="1" applyAlignment="1">
      <alignment horizontal="center" vertical="center" wrapText="1"/>
    </xf>
    <xf numFmtId="0" fontId="50" fillId="0" borderId="0" xfId="0" applyFont="1"/>
    <xf numFmtId="0" fontId="9" fillId="2" borderId="0" xfId="0" applyFont="1" applyFill="1" applyBorder="1" applyAlignment="1">
      <alignment horizontal="center" vertical="center"/>
    </xf>
    <xf numFmtId="0" fontId="9" fillId="8" borderId="0" xfId="0" applyFont="1" applyFill="1" applyBorder="1"/>
    <xf numFmtId="3" fontId="9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1" fillId="4" borderId="3" xfId="0" applyFont="1" applyFill="1" applyBorder="1"/>
    <xf numFmtId="0" fontId="50" fillId="0" borderId="2" xfId="0" applyFont="1" applyFill="1" applyBorder="1" applyAlignment="1">
      <alignment horizontal="center"/>
    </xf>
    <xf numFmtId="0" fontId="50" fillId="0" borderId="2" xfId="0" applyFont="1" applyFill="1" applyBorder="1" applyAlignment="1">
      <alignment horizontal="left"/>
    </xf>
    <xf numFmtId="0" fontId="50" fillId="0" borderId="2" xfId="0" applyFont="1" applyFill="1" applyBorder="1"/>
    <xf numFmtId="3" fontId="50" fillId="0" borderId="2" xfId="0" applyNumberFormat="1" applyFont="1" applyFill="1" applyBorder="1" applyAlignment="1">
      <alignment horizontal="center"/>
    </xf>
    <xf numFmtId="3" fontId="50" fillId="0" borderId="2" xfId="0" applyNumberFormat="1" applyFont="1" applyFill="1" applyBorder="1" applyAlignment="1">
      <alignment horizontal="center" wrapText="1"/>
    </xf>
    <xf numFmtId="0" fontId="50" fillId="0" borderId="2" xfId="0" applyFont="1" applyFill="1" applyBorder="1" applyAlignment="1">
      <alignment horizontal="left" wrapText="1"/>
    </xf>
    <xf numFmtId="0" fontId="50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left"/>
    </xf>
    <xf numFmtId="0" fontId="50" fillId="0" borderId="0" xfId="0" applyFont="1" applyFill="1" applyBorder="1"/>
    <xf numFmtId="0" fontId="51" fillId="4" borderId="7" xfId="0" applyFont="1" applyFill="1" applyBorder="1"/>
    <xf numFmtId="3" fontId="51" fillId="4" borderId="7" xfId="0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 horizontal="left" wrapText="1"/>
    </xf>
    <xf numFmtId="3" fontId="50" fillId="0" borderId="0" xfId="0" applyNumberFormat="1" applyFont="1" applyFill="1" applyBorder="1" applyAlignment="1">
      <alignment horizontal="center"/>
    </xf>
    <xf numFmtId="3" fontId="50" fillId="0" borderId="0" xfId="0" applyNumberFormat="1" applyFont="1" applyFill="1" applyBorder="1" applyAlignment="1">
      <alignment horizontal="center" wrapText="1"/>
    </xf>
    <xf numFmtId="0" fontId="9" fillId="9" borderId="2" xfId="0" applyFont="1" applyFill="1" applyBorder="1"/>
    <xf numFmtId="3" fontId="9" fillId="9" borderId="2" xfId="0" applyNumberFormat="1" applyFont="1" applyFill="1" applyBorder="1" applyAlignment="1">
      <alignment horizontal="center"/>
    </xf>
    <xf numFmtId="0" fontId="50" fillId="0" borderId="0" xfId="0" applyFont="1" applyFill="1"/>
    <xf numFmtId="0" fontId="50" fillId="0" borderId="2" xfId="0" applyFont="1" applyFill="1" applyBorder="1" applyAlignment="1"/>
    <xf numFmtId="0" fontId="50" fillId="2" borderId="2" xfId="0" applyFont="1" applyFill="1" applyBorder="1" applyAlignment="1">
      <alignment horizontal="left"/>
    </xf>
    <xf numFmtId="3" fontId="51" fillId="4" borderId="8" xfId="0" applyNumberFormat="1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3" fontId="9" fillId="9" borderId="5" xfId="0" applyNumberFormat="1" applyFont="1" applyFill="1" applyBorder="1"/>
    <xf numFmtId="3" fontId="9" fillId="9" borderId="5" xfId="0" applyNumberFormat="1" applyFont="1" applyFill="1" applyBorder="1" applyAlignment="1">
      <alignment horizontal="center"/>
    </xf>
    <xf numFmtId="0" fontId="50" fillId="0" borderId="0" xfId="0" applyFont="1" applyAlignment="1">
      <alignment horizontal="left" wrapText="1"/>
    </xf>
    <xf numFmtId="0" fontId="9" fillId="2" borderId="0" xfId="0" applyFont="1" applyFill="1" applyBorder="1" applyAlignment="1">
      <alignment horizontal="center" vertical="center" textRotation="255" wrapText="1"/>
    </xf>
    <xf numFmtId="0" fontId="9" fillId="2" borderId="0" xfId="0" applyFont="1" applyFill="1" applyBorder="1" applyAlignment="1">
      <alignment horizontal="center" vertical="center" wrapText="1"/>
    </xf>
    <xf numFmtId="3" fontId="9" fillId="2" borderId="0" xfId="0" applyNumberFormat="1" applyFont="1" applyFill="1" applyBorder="1" applyAlignment="1">
      <alignment horizontal="center" vertical="center"/>
    </xf>
    <xf numFmtId="3" fontId="9" fillId="2" borderId="0" xfId="0" applyNumberFormat="1" applyFont="1" applyFill="1" applyBorder="1" applyAlignment="1">
      <alignment horizontal="center" vertical="center" wrapText="1"/>
    </xf>
    <xf numFmtId="0" fontId="50" fillId="2" borderId="0" xfId="0" applyFont="1" applyFill="1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/>
    <xf numFmtId="0" fontId="6" fillId="0" borderId="0" xfId="0" applyFont="1" applyAlignment="1"/>
    <xf numFmtId="0" fontId="5" fillId="0" borderId="0" xfId="0" applyFont="1" applyAlignment="1">
      <alignment horizontal="left"/>
    </xf>
    <xf numFmtId="0" fontId="0" fillId="0" borderId="0" xfId="0"/>
    <xf numFmtId="3" fontId="5" fillId="2" borderId="2" xfId="0" applyNumberFormat="1" applyFont="1" applyFill="1" applyBorder="1" applyAlignment="1">
      <alignment horizontal="center" wrapText="1"/>
    </xf>
    <xf numFmtId="0" fontId="0" fillId="0" borderId="0" xfId="0"/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vertical="center"/>
    </xf>
    <xf numFmtId="0" fontId="55" fillId="9" borderId="2" xfId="0" applyFont="1" applyFill="1" applyBorder="1" applyAlignment="1">
      <alignment vertical="center"/>
    </xf>
    <xf numFmtId="3" fontId="55" fillId="9" borderId="2" xfId="0" applyNumberFormat="1" applyFont="1" applyFill="1" applyBorder="1" applyAlignment="1">
      <alignment horizontal="center" vertical="center"/>
    </xf>
    <xf numFmtId="3" fontId="54" fillId="0" borderId="0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Fill="1" applyBorder="1" applyAlignment="1">
      <alignment horizontal="left" vertical="center" wrapText="1"/>
    </xf>
    <xf numFmtId="3" fontId="55" fillId="9" borderId="5" xfId="0" applyNumberFormat="1" applyFont="1" applyFill="1" applyBorder="1" applyAlignment="1">
      <alignment vertical="center"/>
    </xf>
    <xf numFmtId="3" fontId="55" fillId="9" borderId="5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 wrapText="1"/>
    </xf>
    <xf numFmtId="3" fontId="45" fillId="0" borderId="0" xfId="0" applyNumberFormat="1" applyFont="1" applyFill="1" applyAlignment="1">
      <alignment horizontal="center" wrapText="1"/>
    </xf>
    <xf numFmtId="3" fontId="45" fillId="0" borderId="0" xfId="0" applyNumberFormat="1" applyFont="1" applyAlignment="1">
      <alignment wrapText="1"/>
    </xf>
    <xf numFmtId="0" fontId="7" fillId="2" borderId="0" xfId="106" applyFill="1"/>
    <xf numFmtId="3" fontId="7" fillId="2" borderId="0" xfId="106" applyNumberFormat="1" applyFill="1"/>
    <xf numFmtId="9" fontId="7" fillId="2" borderId="0" xfId="139" applyFill="1"/>
    <xf numFmtId="0" fontId="7" fillId="2" borderId="0" xfId="106" applyFill="1" applyAlignment="1">
      <alignment wrapText="1"/>
    </xf>
    <xf numFmtId="0" fontId="0" fillId="2" borderId="0" xfId="0" applyFill="1"/>
    <xf numFmtId="0" fontId="56" fillId="3" borderId="2" xfId="0" applyFont="1" applyFill="1" applyBorder="1" applyAlignment="1">
      <alignment horizontal="center" vertical="center" wrapText="1"/>
    </xf>
    <xf numFmtId="0" fontId="56" fillId="3" borderId="2" xfId="0" applyFont="1" applyFill="1" applyBorder="1" applyAlignment="1">
      <alignment horizontal="center" vertical="center"/>
    </xf>
    <xf numFmtId="3" fontId="56" fillId="3" borderId="2" xfId="0" applyNumberFormat="1" applyFont="1" applyFill="1" applyBorder="1" applyAlignment="1">
      <alignment horizontal="center" vertical="center"/>
    </xf>
    <xf numFmtId="3" fontId="56" fillId="3" borderId="2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6" fillId="0" borderId="0" xfId="0" applyFont="1" applyAlignment="1">
      <alignment horizontal="center" vertical="center" wrapText="1"/>
    </xf>
    <xf numFmtId="3" fontId="57" fillId="2" borderId="0" xfId="0" applyNumberFormat="1" applyFont="1" applyFill="1" applyBorder="1" applyAlignment="1">
      <alignment wrapText="1"/>
    </xf>
    <xf numFmtId="0" fontId="57" fillId="2" borderId="0" xfId="81" applyFont="1" applyFill="1" applyBorder="1" applyAlignment="1">
      <alignment horizontal="center" vertical="center" wrapText="1"/>
    </xf>
    <xf numFmtId="0" fontId="58" fillId="5" borderId="2" xfId="0" applyFont="1" applyFill="1" applyBorder="1" applyAlignment="1" applyProtection="1">
      <alignment vertical="center" wrapText="1"/>
      <protection locked="0"/>
    </xf>
    <xf numFmtId="3" fontId="58" fillId="5" borderId="2" xfId="81" applyNumberFormat="1" applyFont="1" applyFill="1" applyBorder="1" applyAlignment="1">
      <alignment horizontal="center" vertical="center" wrapText="1"/>
    </xf>
    <xf numFmtId="0" fontId="58" fillId="2" borderId="0" xfId="0" applyFont="1" applyFill="1" applyBorder="1" applyAlignment="1">
      <alignment horizontal="center" wrapText="1"/>
    </xf>
    <xf numFmtId="0" fontId="57" fillId="0" borderId="0" xfId="0" applyFont="1" applyFill="1" applyAlignment="1">
      <alignment wrapText="1"/>
    </xf>
    <xf numFmtId="0" fontId="57" fillId="0" borderId="0" xfId="0" applyFont="1" applyBorder="1" applyAlignment="1">
      <alignment wrapText="1"/>
    </xf>
    <xf numFmtId="0" fontId="57" fillId="0" borderId="0" xfId="0" applyFont="1" applyFill="1" applyBorder="1" applyAlignment="1">
      <alignment horizontal="center" wrapText="1"/>
    </xf>
    <xf numFmtId="0" fontId="58" fillId="5" borderId="2" xfId="0" applyFont="1" applyFill="1" applyBorder="1" applyAlignment="1">
      <alignment vertical="center" wrapText="1"/>
    </xf>
    <xf numFmtId="0" fontId="57" fillId="0" borderId="0" xfId="0" applyFont="1" applyAlignment="1">
      <alignment horizontal="center" wrapText="1"/>
    </xf>
    <xf numFmtId="0" fontId="57" fillId="0" borderId="0" xfId="0" applyFont="1" applyAlignment="1">
      <alignment wrapText="1"/>
    </xf>
    <xf numFmtId="0" fontId="0" fillId="0" borderId="0" xfId="0"/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3" fontId="56" fillId="0" borderId="0" xfId="0" applyNumberFormat="1" applyFont="1" applyFill="1" applyBorder="1" applyAlignment="1">
      <alignment horizontal="center" vertical="center"/>
    </xf>
    <xf numFmtId="3" fontId="56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/>
    </xf>
    <xf numFmtId="3" fontId="5" fillId="0" borderId="34" xfId="0" applyNumberFormat="1" applyFont="1" applyFill="1" applyBorder="1" applyAlignment="1">
      <alignment horizontal="center" wrapText="1"/>
    </xf>
    <xf numFmtId="3" fontId="49" fillId="0" borderId="2" xfId="0" applyNumberFormat="1" applyFont="1" applyFill="1" applyBorder="1" applyAlignment="1">
      <alignment horizontal="center" wrapText="1"/>
    </xf>
    <xf numFmtId="3" fontId="7" fillId="2" borderId="2" xfId="106" applyNumberFormat="1" applyFont="1" applyFill="1" applyBorder="1"/>
    <xf numFmtId="3" fontId="7" fillId="2" borderId="0" xfId="106" applyNumberFormat="1" applyFont="1" applyFill="1" applyBorder="1"/>
    <xf numFmtId="3" fontId="7" fillId="2" borderId="2" xfId="106" applyNumberFormat="1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/>
    </xf>
    <xf numFmtId="9" fontId="38" fillId="35" borderId="26" xfId="1" applyFont="1" applyFill="1" applyBorder="1" applyAlignment="1">
      <alignment horizontal="right" vertical="center"/>
    </xf>
    <xf numFmtId="9" fontId="38" fillId="35" borderId="26" xfId="1" applyFont="1" applyFill="1" applyBorder="1"/>
    <xf numFmtId="9" fontId="38" fillId="10" borderId="27" xfId="139" applyFont="1" applyFill="1" applyBorder="1" applyAlignment="1">
      <alignment horizontal="right"/>
    </xf>
    <xf numFmtId="0" fontId="37" fillId="0" borderId="19" xfId="106" applyFont="1" applyBorder="1" applyAlignment="1">
      <alignment horizontal="center"/>
    </xf>
    <xf numFmtId="0" fontId="37" fillId="0" borderId="20" xfId="106" applyFont="1" applyBorder="1" applyAlignment="1">
      <alignment horizontal="center"/>
    </xf>
    <xf numFmtId="0" fontId="37" fillId="0" borderId="21" xfId="106" applyFont="1" applyBorder="1" applyAlignment="1">
      <alignment horizontal="center"/>
    </xf>
    <xf numFmtId="0" fontId="37" fillId="0" borderId="22" xfId="106" applyFont="1" applyBorder="1" applyAlignment="1">
      <alignment horizontal="center"/>
    </xf>
    <xf numFmtId="0" fontId="37" fillId="0" borderId="23" xfId="106" applyFont="1" applyBorder="1" applyAlignment="1">
      <alignment horizontal="center"/>
    </xf>
    <xf numFmtId="0" fontId="37" fillId="0" borderId="0" xfId="106" applyFont="1" applyAlignment="1">
      <alignment horizontal="center"/>
    </xf>
    <xf numFmtId="0" fontId="37" fillId="0" borderId="19" xfId="106" applyFont="1" applyBorder="1" applyAlignment="1">
      <alignment horizontal="center" wrapText="1"/>
    </xf>
    <xf numFmtId="0" fontId="37" fillId="0" borderId="32" xfId="106" applyFont="1" applyBorder="1" applyAlignment="1">
      <alignment horizontal="center" wrapText="1"/>
    </xf>
    <xf numFmtId="0" fontId="37" fillId="0" borderId="20" xfId="106" applyFont="1" applyBorder="1" applyAlignment="1">
      <alignment horizontal="center" wrapText="1"/>
    </xf>
    <xf numFmtId="0" fontId="53" fillId="0" borderId="1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</cellXfs>
  <cellStyles count="150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uro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Hipervínculo 2" xfId="37"/>
    <cellStyle name="Hipervínculo 3" xfId="38"/>
    <cellStyle name="Hipervínculo 4" xfId="39"/>
    <cellStyle name="Hipervínculo 5" xfId="40"/>
    <cellStyle name="Hipervínculo 6" xfId="41"/>
    <cellStyle name="Hyperlink" xfId="42"/>
    <cellStyle name="Incorrecto 2" xfId="43"/>
    <cellStyle name="Input" xfId="44"/>
    <cellStyle name="Linked Cell" xfId="45"/>
    <cellStyle name="Millares" xfId="143" builtinId="3"/>
    <cellStyle name="Millares [0]" xfId="144" builtinId="6"/>
    <cellStyle name="Millares 10" xfId="46"/>
    <cellStyle name="Millares 2" xfId="47"/>
    <cellStyle name="Millares 2 2" xfId="48"/>
    <cellStyle name="Millares 2 3" xfId="49"/>
    <cellStyle name="Millares 3" xfId="50"/>
    <cellStyle name="Millares 3 2" xfId="51"/>
    <cellStyle name="Millares 4" xfId="52"/>
    <cellStyle name="Millares 5" xfId="53"/>
    <cellStyle name="Millares 6" xfId="54"/>
    <cellStyle name="Millares 7" xfId="55"/>
    <cellStyle name="Millares 8" xfId="56"/>
    <cellStyle name="Millares 9" xfId="57"/>
    <cellStyle name="Moneda [0] 2" xfId="58"/>
    <cellStyle name="Moneda 2" xfId="59"/>
    <cellStyle name="Moneda 2 2" xfId="60"/>
    <cellStyle name="Moneda 3" xfId="61"/>
    <cellStyle name="Moneda 4" xfId="62"/>
    <cellStyle name="Moneda 5" xfId="63"/>
    <cellStyle name="Moneda 6" xfId="64"/>
    <cellStyle name="Moneda 7" xfId="65"/>
    <cellStyle name="Neutral 2" xfId="66"/>
    <cellStyle name="Normal" xfId="0" builtinId="0"/>
    <cellStyle name="Normal 10" xfId="67"/>
    <cellStyle name="Normal 11" xfId="68"/>
    <cellStyle name="Normal 12" xfId="69"/>
    <cellStyle name="Normal 13" xfId="70"/>
    <cellStyle name="Normal 14" xfId="71"/>
    <cellStyle name="Normal 15" xfId="72"/>
    <cellStyle name="Normal 16" xfId="73"/>
    <cellStyle name="Normal 17" xfId="74"/>
    <cellStyle name="Normal 18" xfId="75"/>
    <cellStyle name="Normal 19" xfId="76"/>
    <cellStyle name="Normal 2" xfId="2"/>
    <cellStyle name="Normal 2 2" xfId="77"/>
    <cellStyle name="Normal 2 2 2" xfId="78"/>
    <cellStyle name="Normal 2 3" xfId="79"/>
    <cellStyle name="Normal 2 3 2" xfId="80"/>
    <cellStyle name="Normal 2 4" xfId="81"/>
    <cellStyle name="Normal 2_FLUJOS AAC- DACG" xfId="82"/>
    <cellStyle name="Normal 20" xfId="83"/>
    <cellStyle name="Normal 21" xfId="84"/>
    <cellStyle name="Normal 22" xfId="85"/>
    <cellStyle name="Normal 23" xfId="86"/>
    <cellStyle name="Normal 24" xfId="87"/>
    <cellStyle name="Normal 25" xfId="88"/>
    <cellStyle name="Normal 26" xfId="89"/>
    <cellStyle name="Normal 27" xfId="90"/>
    <cellStyle name="Normal 28" xfId="91"/>
    <cellStyle name="Normal 29" xfId="92"/>
    <cellStyle name="Normal 3" xfId="93"/>
    <cellStyle name="Normal 3 2" xfId="94"/>
    <cellStyle name="Normal 3 3" xfId="95"/>
    <cellStyle name="Normal 30" xfId="96"/>
    <cellStyle name="Normal 31" xfId="97"/>
    <cellStyle name="Normal 32" xfId="98"/>
    <cellStyle name="Normal 33" xfId="99"/>
    <cellStyle name="Normal 34" xfId="100"/>
    <cellStyle name="Normal 35" xfId="101"/>
    <cellStyle name="Normal 36" xfId="102"/>
    <cellStyle name="Normal 37" xfId="103"/>
    <cellStyle name="Normal 38" xfId="104"/>
    <cellStyle name="Normal 39" xfId="105"/>
    <cellStyle name="Normal 4" xfId="106"/>
    <cellStyle name="Normal 40" xfId="107"/>
    <cellStyle name="Normal 41" xfId="108"/>
    <cellStyle name="Normal 42" xfId="109"/>
    <cellStyle name="Normal 43" xfId="110"/>
    <cellStyle name="Normal 44" xfId="111"/>
    <cellStyle name="Normal 45" xfId="112"/>
    <cellStyle name="Normal 46" xfId="113"/>
    <cellStyle name="Normal 47" xfId="114"/>
    <cellStyle name="Normal 48" xfId="115"/>
    <cellStyle name="Normal 49" xfId="116"/>
    <cellStyle name="Normal 5" xfId="117"/>
    <cellStyle name="Normal 5 2" xfId="118"/>
    <cellStyle name="Normal 50" xfId="119"/>
    <cellStyle name="Normal 51" xfId="120"/>
    <cellStyle name="Normal 52" xfId="121"/>
    <cellStyle name="Normal 53" xfId="122"/>
    <cellStyle name="Normal 54" xfId="123"/>
    <cellStyle name="Normal 55" xfId="124"/>
    <cellStyle name="Normal 56" xfId="125"/>
    <cellStyle name="Normal 57" xfId="126"/>
    <cellStyle name="Normal 58" xfId="145"/>
    <cellStyle name="Normal 58 2" xfId="148"/>
    <cellStyle name="Normal 59" xfId="146"/>
    <cellStyle name="Normal 59 2" xfId="149"/>
    <cellStyle name="Normal 6" xfId="127"/>
    <cellStyle name="Normal 6 2" xfId="128"/>
    <cellStyle name="Normal 60" xfId="147"/>
    <cellStyle name="Normal 7" xfId="129"/>
    <cellStyle name="Normal 8" xfId="130"/>
    <cellStyle name="Normal 9" xfId="131"/>
    <cellStyle name="Notas 2" xfId="132"/>
    <cellStyle name="Note" xfId="133"/>
    <cellStyle name="Output" xfId="134"/>
    <cellStyle name="Porcentaje" xfId="1" builtinId="5"/>
    <cellStyle name="Porcentaje 2" xfId="135"/>
    <cellStyle name="Porcentaje 2 2" xfId="136"/>
    <cellStyle name="Porcentaje 3" xfId="137"/>
    <cellStyle name="Porcentual 2" xfId="138"/>
    <cellStyle name="Porcentual 3" xfId="139"/>
    <cellStyle name="Porcentual 4" xfId="140"/>
    <cellStyle name="Title" xfId="141"/>
    <cellStyle name="Warning Text" xfId="142"/>
  </cellStyles>
  <dxfs count="15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CL" sz="1000" b="1">
                <a:latin typeface="+mn-lt"/>
              </a:rPr>
              <a:t>EFICIENCIA</a:t>
            </a:r>
            <a:r>
              <a:rPr lang="es-CL" sz="1000" b="1" baseline="0">
                <a:latin typeface="+mn-lt"/>
              </a:rPr>
              <a:t> PRESUPUESTARIA FNDR - JUNIO 2019</a:t>
            </a:r>
            <a:endParaRPr lang="es-CL" sz="1000" b="1">
              <a:latin typeface="+mn-lt"/>
            </a:endParaRPr>
          </a:p>
        </c:rich>
      </c:tx>
      <c:layout>
        <c:manualLayout>
          <c:xMode val="edge"/>
          <c:yMode val="edge"/>
          <c:x val="0.2730090783539838"/>
          <c:y val="6.521632807536728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5596965591271163E-2"/>
          <c:y val="5.1406987724268174E-2"/>
          <c:w val="0.80627121609803798"/>
          <c:h val="0.720928607160655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201924759405103E-2"/>
                  <c:y val="-3.80668954842183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2F-4990-9188-6A305B694DA2}"/>
                </c:ext>
              </c:extLst>
            </c:dLbl>
            <c:dLbl>
              <c:idx val="1"/>
              <c:layout>
                <c:manualLayout>
                  <c:x val="-5.6319570398390063E-2"/>
                  <c:y val="-4.14894405831613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2F-4990-9188-6A305B694DA2}"/>
                </c:ext>
              </c:extLst>
            </c:dLbl>
            <c:dLbl>
              <c:idx val="2"/>
              <c:layout>
                <c:manualLayout>
                  <c:x val="-3.9243881046000142E-2"/>
                  <c:y val="-2.7800108555836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2F-4990-9188-6A305B694DA2}"/>
                </c:ext>
              </c:extLst>
            </c:dLbl>
            <c:dLbl>
              <c:idx val="3"/>
              <c:layout>
                <c:manualLayout>
                  <c:x val="-3.2822951586497236E-2"/>
                  <c:y val="-6.83060084911484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2F-4990-9188-6A305B694DA2}"/>
                </c:ext>
              </c:extLst>
            </c:dLbl>
            <c:dLbl>
              <c:idx val="4"/>
              <c:layout>
                <c:manualLayout>
                  <c:x val="-2.8580078480288991E-2"/>
                  <c:y val="-4.6764366918724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2F-4990-9188-6A305B694DA2}"/>
                </c:ext>
              </c:extLst>
            </c:dLbl>
            <c:dLbl>
              <c:idx val="5"/>
              <c:layout>
                <c:manualLayout>
                  <c:x val="-2.1140544782180259E-2"/>
                  <c:y val="3.1019585953588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02F-4990-9188-6A305B694DA2}"/>
                </c:ext>
              </c:extLst>
            </c:dLbl>
            <c:dLbl>
              <c:idx val="6"/>
              <c:layout>
                <c:manualLayout>
                  <c:x val="-3.5699737532808411E-2"/>
                  <c:y val="-2.44030782559948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63E-4112-9475-FC4C24405A37}"/>
                </c:ext>
              </c:extLst>
            </c:dLbl>
            <c:dLbl>
              <c:idx val="7"/>
              <c:layout>
                <c:manualLayout>
                  <c:x val="-2.072538860103627E-2"/>
                  <c:y val="3.05343593020534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02F-4990-9188-6A305B694DA2}"/>
                </c:ext>
              </c:extLst>
            </c:dLbl>
            <c:dLbl>
              <c:idx val="8"/>
              <c:layout>
                <c:manualLayout>
                  <c:x val="-5.3685994986287573E-2"/>
                  <c:y val="-1.6478181020573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02F-4990-9188-6A305B694DA2}"/>
                </c:ext>
              </c:extLst>
            </c:dLbl>
            <c:dLbl>
              <c:idx val="9"/>
              <c:layout>
                <c:manualLayout>
                  <c:x val="-1.7158817411974444E-2"/>
                  <c:y val="2.7929177599080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02F-4990-9188-6A305B694DA2}"/>
                </c:ext>
              </c:extLst>
            </c:dLbl>
            <c:dLbl>
              <c:idx val="11"/>
              <c:layout>
                <c:manualLayout>
                  <c:x val="0"/>
                  <c:y val="1.9417475728158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02F-4990-9188-6A305B694DA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EFICIENCIA!$B$29:$B$40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EFICIENCIA!$D$29:$D$40</c:f>
              <c:numCache>
                <c:formatCode>0.0%</c:formatCode>
                <c:ptCount val="12"/>
                <c:pt idx="0">
                  <c:v>1.7662428345783035E-2</c:v>
                </c:pt>
                <c:pt idx="1">
                  <c:v>5.5585514144339085E-2</c:v>
                </c:pt>
                <c:pt idx="2">
                  <c:v>0.18061427742779948</c:v>
                </c:pt>
                <c:pt idx="3">
                  <c:v>0.24445616115894045</c:v>
                </c:pt>
                <c:pt idx="4">
                  <c:v>0.31541463406268194</c:v>
                </c:pt>
                <c:pt idx="5">
                  <c:v>0.38786817739136292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E02F-4990-9188-6A305B694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66656"/>
        <c:axId val="122532992"/>
      </c:lineChart>
      <c:catAx>
        <c:axId val="8896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22532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532992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88966656"/>
        <c:crosses val="autoZero"/>
        <c:crossBetween val="between"/>
      </c:valAx>
      <c:spPr>
        <a:gradFill rotWithShape="0">
          <a:gsLst>
            <a:gs pos="0">
              <a:srgbClr val="C0C0C0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16164273207783"/>
          <c:y val="3.958341386599501E-2"/>
          <c:w val="0.81649965886020004"/>
          <c:h val="0.79375161489183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GASTO!$D$27</c:f>
              <c:strCache>
                <c:ptCount val="1"/>
                <c:pt idx="0">
                  <c:v>ACUMULADO </c:v>
                </c:pt>
              </c:strCache>
            </c:strRef>
          </c:tx>
          <c:spPr>
            <a:gradFill rotWithShape="0">
              <a:gsLst>
                <a:gs pos="0">
                  <a:srgbClr val="9999FF"/>
                </a:gs>
                <a:gs pos="100000">
                  <a:srgbClr val="9999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F2-44BD-8E42-A44238890965}"/>
                </c:ext>
              </c:extLst>
            </c:dLbl>
            <c:dLbl>
              <c:idx val="1"/>
              <c:layout>
                <c:manualLayout>
                  <c:x val="5.5946205593246104E-2"/>
                  <c:y val="7.89714686665707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F2-44BD-8E42-A44238890965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GASTO!$B$28:$B$39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GASTO!$D$28:$D$39</c:f>
              <c:numCache>
                <c:formatCode>#,##0</c:formatCode>
                <c:ptCount val="12"/>
                <c:pt idx="0">
                  <c:v>1351811086</c:v>
                </c:pt>
                <c:pt idx="1">
                  <c:v>4192392882</c:v>
                </c:pt>
                <c:pt idx="2">
                  <c:v>13327780572</c:v>
                </c:pt>
                <c:pt idx="3">
                  <c:v>18038762615</c:v>
                </c:pt>
                <c:pt idx="4">
                  <c:v>25839788135</c:v>
                </c:pt>
                <c:pt idx="5">
                  <c:v>32940313918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8F2-44BD-8E42-A44238890965}"/>
            </c:ext>
          </c:extLst>
        </c:ser>
        <c:ser>
          <c:idx val="1"/>
          <c:order val="1"/>
          <c:tx>
            <c:strRef>
              <c:f>GASTO!$C$27</c:f>
              <c:strCache>
                <c:ptCount val="1"/>
                <c:pt idx="0">
                  <c:v>PAGADO </c:v>
                </c:pt>
              </c:strCache>
            </c:strRef>
          </c:tx>
          <c:spPr>
            <a:gradFill rotWithShape="0">
              <a:gsLst>
                <a:gs pos="0">
                  <a:srgbClr val="993366"/>
                </a:gs>
                <a:gs pos="100000">
                  <a:srgbClr val="993366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25400">
              <a:noFill/>
            </a:ln>
            <a:scene3d>
              <a:camera prst="orthographicFront"/>
              <a:lightRig rig="threePt" dir="t"/>
            </a:scene3d>
            <a:sp3d/>
          </c:spPr>
          <c:invertIfNegative val="0"/>
          <c:dLbls>
            <c:dLbl>
              <c:idx val="0"/>
              <c:layout>
                <c:manualLayout>
                  <c:x val="3.7735856531640952E-2"/>
                  <c:y val="1.47819660014781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F2-44BD-8E42-A44238890965}"/>
                </c:ext>
              </c:extLst>
            </c:dLbl>
            <c:dLbl>
              <c:idx val="3"/>
              <c:layout>
                <c:manualLayout>
                  <c:x val="4.0206398343534497E-2"/>
                  <c:y val="5.00554476785065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F2-44BD-8E42-A44238890965}"/>
                </c:ext>
              </c:extLst>
            </c:dLbl>
            <c:dLbl>
              <c:idx val="4"/>
              <c:layout>
                <c:manualLayout>
                  <c:x val="2.8360526770761889E-2"/>
                  <c:y val="-6.810260186259945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F2-44BD-8E42-A44238890965}"/>
                </c:ext>
              </c:extLst>
            </c:dLbl>
            <c:dLbl>
              <c:idx val="5"/>
              <c:layout>
                <c:manualLayout>
                  <c:x val="3.4675961203776216E-2"/>
                  <c:y val="7.072206666290853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8F2-44BD-8E42-A44238890965}"/>
                </c:ext>
              </c:extLst>
            </c:dLbl>
            <c:dLbl>
              <c:idx val="6"/>
              <c:layout>
                <c:manualLayout>
                  <c:x val="5.0179211469534052E-2"/>
                  <c:y val="1.5910898965791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F2-44BD-8E42-A44238890965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GASTO!$B$28:$B$39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GASTO!$C$28:$C$39</c:f>
              <c:numCache>
                <c:formatCode>#,##0</c:formatCode>
                <c:ptCount val="12"/>
                <c:pt idx="0">
                  <c:v>1351811086</c:v>
                </c:pt>
                <c:pt idx="1">
                  <c:v>2840581796</c:v>
                </c:pt>
                <c:pt idx="2">
                  <c:v>9135387690</c:v>
                </c:pt>
                <c:pt idx="3">
                  <c:v>4710982043</c:v>
                </c:pt>
                <c:pt idx="4">
                  <c:v>7801025520</c:v>
                </c:pt>
                <c:pt idx="5">
                  <c:v>7100525783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58F2-44BD-8E42-A442388909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918080"/>
        <c:axId val="67928448"/>
      </c:barChart>
      <c:lineChart>
        <c:grouping val="standard"/>
        <c:varyColors val="0"/>
        <c:ser>
          <c:idx val="2"/>
          <c:order val="2"/>
          <c:tx>
            <c:strRef>
              <c:f>GASTO!$C$27:$C$35</c:f>
              <c:strCache>
                <c:ptCount val="1"/>
                <c:pt idx="0">
                  <c:v>PAGADO  1.351.811.086 2.840.581.796 9.135.387.690 4.710.982.043 7.801.025.520 7.100.525.783</c:v>
                </c:pt>
              </c:strCache>
            </c:strRef>
          </c:tx>
          <c:spPr>
            <a:ln w="38100">
              <a:solidFill>
                <a:srgbClr val="C00000"/>
              </a:solidFill>
            </a:ln>
          </c:spPr>
          <c:marker>
            <c:symbol val="triangle"/>
            <c:size val="7"/>
            <c:spPr>
              <a:solidFill>
                <a:srgbClr val="FFC000"/>
              </a:solidFill>
            </c:spPr>
          </c:marker>
          <c:val>
            <c:numRef>
              <c:f>GASTO!$C$28:$C$35</c:f>
              <c:numCache>
                <c:formatCode>#,##0</c:formatCode>
                <c:ptCount val="8"/>
                <c:pt idx="0">
                  <c:v>1351811086</c:v>
                </c:pt>
                <c:pt idx="1">
                  <c:v>2840581796</c:v>
                </c:pt>
                <c:pt idx="2">
                  <c:v>9135387690</c:v>
                </c:pt>
                <c:pt idx="3">
                  <c:v>4710982043</c:v>
                </c:pt>
                <c:pt idx="4">
                  <c:v>7801025520</c:v>
                </c:pt>
                <c:pt idx="5">
                  <c:v>7100525783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918080"/>
        <c:axId val="67928448"/>
      </c:lineChart>
      <c:catAx>
        <c:axId val="679180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679284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7928448"/>
        <c:scaling>
          <c:orientation val="minMax"/>
        </c:scaling>
        <c:delete val="0"/>
        <c:axPos val="l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67918080"/>
        <c:crosses val="autoZero"/>
        <c:crossBetween val="between"/>
      </c:valAx>
      <c:spPr>
        <a:gradFill rotWithShape="0">
          <a:gsLst>
            <a:gs pos="0">
              <a:srgbClr val="C0C0C0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>
      <c:oddHeader>&amp;A</c:oddHeader>
      <c:oddFooter>Page &amp;P</c:oddFooter>
    </c:headerFooter>
    <c:pageMargins b="1" l="0.75000000000001465" r="0.7500000000000146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2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PROVINCIA!$B$4:$B$10</c:f>
              <c:strCache>
                <c:ptCount val="7"/>
                <c:pt idx="0">
                  <c:v>OSORNO</c:v>
                </c:pt>
                <c:pt idx="1">
                  <c:v>LLANQUIHUE</c:v>
                </c:pt>
                <c:pt idx="2">
                  <c:v>CHILOE</c:v>
                </c:pt>
                <c:pt idx="3">
                  <c:v>PALENA</c:v>
                </c:pt>
                <c:pt idx="4">
                  <c:v>REGIONAL</c:v>
                </c:pt>
                <c:pt idx="5">
                  <c:v>FOMENTO</c:v>
                </c:pt>
                <c:pt idx="6">
                  <c:v>TOTAL</c:v>
                </c:pt>
              </c:strCache>
            </c:strRef>
          </c:cat>
          <c:val>
            <c:numRef>
              <c:f>PROVINCIA!$F$4:$F$9</c:f>
              <c:numCache>
                <c:formatCode>#,##0</c:formatCode>
                <c:ptCount val="6"/>
                <c:pt idx="0">
                  <c:v>7948870112</c:v>
                </c:pt>
                <c:pt idx="1">
                  <c:v>7190546071</c:v>
                </c:pt>
                <c:pt idx="2">
                  <c:v>8359712735</c:v>
                </c:pt>
                <c:pt idx="3">
                  <c:v>4301211758</c:v>
                </c:pt>
                <c:pt idx="4">
                  <c:v>3675193846</c:v>
                </c:pt>
                <c:pt idx="5">
                  <c:v>1464779396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D1-4F93-90AC-4AF06FA1770F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5"/>
              <c:layout>
                <c:manualLayout>
                  <c:x val="3.6330603341185414E-3"/>
                  <c:y val="-2.522521806761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96B-4B08-A70B-1C6AE999FA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PROVINCIA!$B$4:$B$10</c:f>
              <c:strCache>
                <c:ptCount val="7"/>
                <c:pt idx="0">
                  <c:v>OSORNO</c:v>
                </c:pt>
                <c:pt idx="1">
                  <c:v>LLANQUIHUE</c:v>
                </c:pt>
                <c:pt idx="2">
                  <c:v>CHILOE</c:v>
                </c:pt>
                <c:pt idx="3">
                  <c:v>PALENA</c:v>
                </c:pt>
                <c:pt idx="4">
                  <c:v>REGIONAL</c:v>
                </c:pt>
                <c:pt idx="5">
                  <c:v>FOMENTO</c:v>
                </c:pt>
                <c:pt idx="6">
                  <c:v>TOTAL</c:v>
                </c:pt>
              </c:strCache>
            </c:strRef>
          </c:cat>
          <c:val>
            <c:numRef>
              <c:f>PROVINCIA!$H$4:$H$9</c:f>
              <c:numCache>
                <c:formatCode>#,##0</c:formatCode>
                <c:ptCount val="6"/>
                <c:pt idx="0">
                  <c:v>16039177453.720001</c:v>
                </c:pt>
                <c:pt idx="1">
                  <c:v>18799322052.2799</c:v>
                </c:pt>
                <c:pt idx="2">
                  <c:v>18756923673</c:v>
                </c:pt>
                <c:pt idx="3">
                  <c:v>10632998827</c:v>
                </c:pt>
                <c:pt idx="4">
                  <c:v>18109974500</c:v>
                </c:pt>
                <c:pt idx="5">
                  <c:v>4822286494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2D1-4F93-90AC-4AF06FA17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shape val="box"/>
        <c:axId val="67997056"/>
        <c:axId val="68007040"/>
        <c:axId val="0"/>
      </c:bar3DChart>
      <c:catAx>
        <c:axId val="67997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L"/>
          </a:p>
        </c:txPr>
        <c:crossAx val="68007040"/>
        <c:crosses val="autoZero"/>
        <c:auto val="1"/>
        <c:lblAlgn val="ctr"/>
        <c:lblOffset val="100"/>
        <c:noMultiLvlLbl val="0"/>
      </c:catAx>
      <c:valAx>
        <c:axId val="680070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L"/>
          </a:p>
        </c:txPr>
        <c:crossAx val="67997056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L"/>
              <a:t>Compromiso </a:t>
            </a:r>
          </a:p>
          <a:p>
            <a:pPr>
              <a:defRPr/>
            </a:pPr>
            <a:r>
              <a:rPr lang="es-CL"/>
              <a:t>Versus</a:t>
            </a:r>
            <a:r>
              <a:rPr lang="es-CL" baseline="0"/>
              <a:t> </a:t>
            </a:r>
          </a:p>
          <a:p>
            <a:pPr>
              <a:defRPr/>
            </a:pPr>
            <a:r>
              <a:rPr lang="es-CL" baseline="0"/>
              <a:t>Acumulado al Mes de JUNIO</a:t>
            </a:r>
            <a:endParaRPr lang="es-CL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C00000"/>
            </a:solidFill>
          </c:spPr>
          <c:invertIfNegative val="0"/>
          <c:cat>
            <c:strRef>
              <c:f>PROVISION!$B$5:$B$13</c:f>
              <c:strCache>
                <c:ptCount val="9"/>
                <c:pt idx="0">
                  <c:v>FAR</c:v>
                </c:pt>
                <c:pt idx="1">
                  <c:v>PV</c:v>
                </c:pt>
                <c:pt idx="2">
                  <c:v>FRIL</c:v>
                </c:pt>
                <c:pt idx="3">
                  <c:v>ENERGIZACION</c:v>
                </c:pt>
                <c:pt idx="4">
                  <c:v>FIE</c:v>
                </c:pt>
                <c:pt idx="5">
                  <c:v>RSD</c:v>
                </c:pt>
                <c:pt idx="6">
                  <c:v>FIC</c:v>
                </c:pt>
                <c:pt idx="7">
                  <c:v>PIR</c:v>
                </c:pt>
                <c:pt idx="8">
                  <c:v>SS</c:v>
                </c:pt>
              </c:strCache>
            </c:strRef>
          </c:cat>
          <c:val>
            <c:numRef>
              <c:f>PROVISION!$F$5:$F$13</c:f>
              <c:numCache>
                <c:formatCode>#,##0</c:formatCode>
                <c:ptCount val="9"/>
                <c:pt idx="0">
                  <c:v>4732432361</c:v>
                </c:pt>
                <c:pt idx="1">
                  <c:v>6499938712</c:v>
                </c:pt>
                <c:pt idx="2">
                  <c:v>2275188756</c:v>
                </c:pt>
                <c:pt idx="3">
                  <c:v>1631950583</c:v>
                </c:pt>
                <c:pt idx="4">
                  <c:v>2703762563</c:v>
                </c:pt>
                <c:pt idx="5">
                  <c:v>419625116</c:v>
                </c:pt>
                <c:pt idx="6">
                  <c:v>171222000</c:v>
                </c:pt>
                <c:pt idx="7">
                  <c:v>395799382</c:v>
                </c:pt>
                <c:pt idx="8">
                  <c:v>374379415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A3-4292-AC7F-4C00B784337C}"/>
            </c:ext>
          </c:extLst>
        </c:ser>
        <c:ser>
          <c:idx val="1"/>
          <c:order val="1"/>
          <c:spPr>
            <a:solidFill>
              <a:prstClr val="white">
                <a:lumMod val="85000"/>
              </a:prst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PROVISION!$B$5:$B$13</c:f>
              <c:strCache>
                <c:ptCount val="9"/>
                <c:pt idx="0">
                  <c:v>FAR</c:v>
                </c:pt>
                <c:pt idx="1">
                  <c:v>PV</c:v>
                </c:pt>
                <c:pt idx="2">
                  <c:v>FRIL</c:v>
                </c:pt>
                <c:pt idx="3">
                  <c:v>ENERGIZACION</c:v>
                </c:pt>
                <c:pt idx="4">
                  <c:v>FIE</c:v>
                </c:pt>
                <c:pt idx="5">
                  <c:v>RSD</c:v>
                </c:pt>
                <c:pt idx="6">
                  <c:v>FIC</c:v>
                </c:pt>
                <c:pt idx="7">
                  <c:v>PIR</c:v>
                </c:pt>
                <c:pt idx="8">
                  <c:v>SS</c:v>
                </c:pt>
              </c:strCache>
            </c:strRef>
          </c:cat>
          <c:val>
            <c:numRef>
              <c:f>PROVISION!$H$5:$H$13</c:f>
              <c:numCache>
                <c:formatCode>#,##0</c:formatCode>
                <c:ptCount val="9"/>
                <c:pt idx="0">
                  <c:v>15603666489.299999</c:v>
                </c:pt>
                <c:pt idx="1">
                  <c:v>10799579335</c:v>
                </c:pt>
                <c:pt idx="2">
                  <c:v>7220324000</c:v>
                </c:pt>
                <c:pt idx="3">
                  <c:v>4722177323</c:v>
                </c:pt>
                <c:pt idx="4">
                  <c:v>3851054845</c:v>
                </c:pt>
                <c:pt idx="5">
                  <c:v>1790165380</c:v>
                </c:pt>
                <c:pt idx="6">
                  <c:v>1528020000</c:v>
                </c:pt>
                <c:pt idx="7">
                  <c:v>778696793</c:v>
                </c:pt>
                <c:pt idx="8">
                  <c:v>1047202295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FA3-4292-AC7F-4C00B7843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shape val="box"/>
        <c:axId val="68021632"/>
        <c:axId val="69084288"/>
        <c:axId val="0"/>
      </c:bar3DChart>
      <c:catAx>
        <c:axId val="68021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9084288"/>
        <c:crosses val="autoZero"/>
        <c:auto val="1"/>
        <c:lblAlgn val="ctr"/>
        <c:lblOffset val="100"/>
        <c:noMultiLvlLbl val="0"/>
      </c:catAx>
      <c:valAx>
        <c:axId val="690842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68021632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L"/>
              <a:t>Marco Decretado</a:t>
            </a:r>
            <a:r>
              <a:rPr lang="es-CL" baseline="0"/>
              <a:t> </a:t>
            </a:r>
          </a:p>
          <a:p>
            <a:pPr>
              <a:defRPr/>
            </a:pPr>
            <a:r>
              <a:rPr lang="es-CL" baseline="0"/>
              <a:t>Versus </a:t>
            </a:r>
          </a:p>
          <a:p>
            <a:pPr>
              <a:defRPr/>
            </a:pPr>
            <a:r>
              <a:rPr lang="es-CL" baseline="0"/>
              <a:t>Acumulado  al Mes de JUNIO</a:t>
            </a:r>
            <a:endParaRPr lang="es-CL"/>
          </a:p>
        </c:rich>
      </c:tx>
      <c:layout>
        <c:manualLayout>
          <c:xMode val="edge"/>
          <c:yMode val="edge"/>
          <c:x val="0.2043325514102009"/>
          <c:y val="2.0460358056266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C00000"/>
            </a:solidFill>
          </c:spPr>
          <c:invertIfNegative val="0"/>
          <c:cat>
            <c:strRef>
              <c:f>PROVISION!$B$5:$B$13</c:f>
              <c:strCache>
                <c:ptCount val="9"/>
                <c:pt idx="0">
                  <c:v>FAR</c:v>
                </c:pt>
                <c:pt idx="1">
                  <c:v>PV</c:v>
                </c:pt>
                <c:pt idx="2">
                  <c:v>FRIL</c:v>
                </c:pt>
                <c:pt idx="3">
                  <c:v>ENERGIZACION</c:v>
                </c:pt>
                <c:pt idx="4">
                  <c:v>FIE</c:v>
                </c:pt>
                <c:pt idx="5">
                  <c:v>RSD</c:v>
                </c:pt>
                <c:pt idx="6">
                  <c:v>FIC</c:v>
                </c:pt>
                <c:pt idx="7">
                  <c:v>PIR</c:v>
                </c:pt>
                <c:pt idx="8">
                  <c:v>SS</c:v>
                </c:pt>
              </c:strCache>
            </c:strRef>
          </c:cat>
          <c:val>
            <c:numRef>
              <c:f>PROVISION!$F$5:$F$13</c:f>
              <c:numCache>
                <c:formatCode>#,##0</c:formatCode>
                <c:ptCount val="9"/>
                <c:pt idx="0">
                  <c:v>4732432361</c:v>
                </c:pt>
                <c:pt idx="1">
                  <c:v>6499938712</c:v>
                </c:pt>
                <c:pt idx="2">
                  <c:v>2275188756</c:v>
                </c:pt>
                <c:pt idx="3">
                  <c:v>1631950583</c:v>
                </c:pt>
                <c:pt idx="4">
                  <c:v>2703762563</c:v>
                </c:pt>
                <c:pt idx="5">
                  <c:v>419625116</c:v>
                </c:pt>
                <c:pt idx="6">
                  <c:v>171222000</c:v>
                </c:pt>
                <c:pt idx="7">
                  <c:v>395799382</c:v>
                </c:pt>
                <c:pt idx="8">
                  <c:v>374379415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C2-4CF6-B1B5-9D590496118B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9.4062316284538507E-3"/>
                  <c:y val="1.0443864229765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C2-4CF6-B1B5-9D590496118B}"/>
                </c:ext>
              </c:extLst>
            </c:dLbl>
            <c:dLbl>
              <c:idx val="2"/>
              <c:layout>
                <c:manualLayout>
                  <c:x val="9.4062316284538507E-3"/>
                  <c:y val="3.48128807658836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C2-4CF6-B1B5-9D590496118B}"/>
                </c:ext>
              </c:extLst>
            </c:dLbl>
            <c:dLbl>
              <c:idx val="3"/>
              <c:layout>
                <c:manualLayout>
                  <c:x val="1.410934744268077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C2-4CF6-B1B5-9D590496118B}"/>
                </c:ext>
              </c:extLst>
            </c:dLbl>
            <c:dLbl>
              <c:idx val="9"/>
              <c:layout>
                <c:manualLayout>
                  <c:x val="9.4062316284538507E-3"/>
                  <c:y val="3.48128807658836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C2-4CF6-B1B5-9D59049611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PROVISION!$B$5:$B$13</c:f>
              <c:strCache>
                <c:ptCount val="9"/>
                <c:pt idx="0">
                  <c:v>FAR</c:v>
                </c:pt>
                <c:pt idx="1">
                  <c:v>PV</c:v>
                </c:pt>
                <c:pt idx="2">
                  <c:v>FRIL</c:v>
                </c:pt>
                <c:pt idx="3">
                  <c:v>ENERGIZACION</c:v>
                </c:pt>
                <c:pt idx="4">
                  <c:v>FIE</c:v>
                </c:pt>
                <c:pt idx="5">
                  <c:v>RSD</c:v>
                </c:pt>
                <c:pt idx="6">
                  <c:v>FIC</c:v>
                </c:pt>
                <c:pt idx="7">
                  <c:v>PIR</c:v>
                </c:pt>
                <c:pt idx="8">
                  <c:v>SS</c:v>
                </c:pt>
              </c:strCache>
            </c:strRef>
          </c:cat>
          <c:val>
            <c:numRef>
              <c:f>PROVISION!$J$5:$J$13</c:f>
              <c:numCache>
                <c:formatCode>#,##0</c:formatCode>
                <c:ptCount val="9"/>
                <c:pt idx="0">
                  <c:v>23425549000</c:v>
                </c:pt>
                <c:pt idx="1">
                  <c:v>10528741000</c:v>
                </c:pt>
                <c:pt idx="2">
                  <c:v>7220324000</c:v>
                </c:pt>
                <c:pt idx="3">
                  <c:v>3862500000</c:v>
                </c:pt>
                <c:pt idx="4">
                  <c:v>3749473000</c:v>
                </c:pt>
                <c:pt idx="5">
                  <c:v>0</c:v>
                </c:pt>
                <c:pt idx="6">
                  <c:v>1528020000</c:v>
                </c:pt>
                <c:pt idx="7">
                  <c:v>633935000</c:v>
                </c:pt>
                <c:pt idx="8">
                  <c:v>308005000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5C2-4CF6-B1B5-9D5904961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shape val="box"/>
        <c:axId val="70263936"/>
        <c:axId val="70265472"/>
        <c:axId val="0"/>
      </c:bar3DChart>
      <c:catAx>
        <c:axId val="7026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0265472"/>
        <c:crosses val="autoZero"/>
        <c:auto val="1"/>
        <c:lblAlgn val="ctr"/>
        <c:lblOffset val="100"/>
        <c:noMultiLvlLbl val="0"/>
      </c:catAx>
      <c:valAx>
        <c:axId val="702654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70263936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5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L"/>
              <a:t>Compromiso </a:t>
            </a:r>
          </a:p>
          <a:p>
            <a:pPr>
              <a:defRPr/>
            </a:pPr>
            <a:r>
              <a:rPr lang="es-CL"/>
              <a:t>Versus</a:t>
            </a:r>
            <a:r>
              <a:rPr lang="es-CL" baseline="0"/>
              <a:t> </a:t>
            </a:r>
          </a:p>
          <a:p>
            <a:pPr>
              <a:defRPr/>
            </a:pPr>
            <a:r>
              <a:rPr lang="es-CL" baseline="0"/>
              <a:t>Acumulado al Mes de JUNIO</a:t>
            </a:r>
            <a:endParaRPr lang="es-CL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C00000"/>
            </a:solidFill>
          </c:spPr>
          <c:invertIfNegative val="0"/>
          <c:cat>
            <c:strRef>
              <c:f>PROVISION!$B$5:$B$13</c:f>
              <c:strCache>
                <c:ptCount val="9"/>
                <c:pt idx="0">
                  <c:v>FAR</c:v>
                </c:pt>
                <c:pt idx="1">
                  <c:v>PV</c:v>
                </c:pt>
                <c:pt idx="2">
                  <c:v>FRIL</c:v>
                </c:pt>
                <c:pt idx="3">
                  <c:v>ENERGIZACION</c:v>
                </c:pt>
                <c:pt idx="4">
                  <c:v>FIE</c:v>
                </c:pt>
                <c:pt idx="5">
                  <c:v>RSD</c:v>
                </c:pt>
                <c:pt idx="6">
                  <c:v>FIC</c:v>
                </c:pt>
                <c:pt idx="7">
                  <c:v>PIR</c:v>
                </c:pt>
                <c:pt idx="8">
                  <c:v>SS</c:v>
                </c:pt>
              </c:strCache>
            </c:strRef>
          </c:cat>
          <c:val>
            <c:numRef>
              <c:f>PROVISION!$F$5:$F$13</c:f>
              <c:numCache>
                <c:formatCode>#,##0</c:formatCode>
                <c:ptCount val="9"/>
                <c:pt idx="0">
                  <c:v>4732432361</c:v>
                </c:pt>
                <c:pt idx="1">
                  <c:v>6499938712</c:v>
                </c:pt>
                <c:pt idx="2">
                  <c:v>2275188756</c:v>
                </c:pt>
                <c:pt idx="3">
                  <c:v>1631950583</c:v>
                </c:pt>
                <c:pt idx="4">
                  <c:v>2703762563</c:v>
                </c:pt>
                <c:pt idx="5">
                  <c:v>419625116</c:v>
                </c:pt>
                <c:pt idx="6">
                  <c:v>171222000</c:v>
                </c:pt>
                <c:pt idx="7">
                  <c:v>395799382</c:v>
                </c:pt>
                <c:pt idx="8">
                  <c:v>374379415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A3-4292-AC7F-4C00B784337C}"/>
            </c:ext>
          </c:extLst>
        </c:ser>
        <c:ser>
          <c:idx val="1"/>
          <c:order val="1"/>
          <c:spPr>
            <a:solidFill>
              <a:prstClr val="white">
                <a:lumMod val="85000"/>
              </a:prst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PROVISION!$B$5:$B$13</c:f>
              <c:strCache>
                <c:ptCount val="9"/>
                <c:pt idx="0">
                  <c:v>FAR</c:v>
                </c:pt>
                <c:pt idx="1">
                  <c:v>PV</c:v>
                </c:pt>
                <c:pt idx="2">
                  <c:v>FRIL</c:v>
                </c:pt>
                <c:pt idx="3">
                  <c:v>ENERGIZACION</c:v>
                </c:pt>
                <c:pt idx="4">
                  <c:v>FIE</c:v>
                </c:pt>
                <c:pt idx="5">
                  <c:v>RSD</c:v>
                </c:pt>
                <c:pt idx="6">
                  <c:v>FIC</c:v>
                </c:pt>
                <c:pt idx="7">
                  <c:v>PIR</c:v>
                </c:pt>
                <c:pt idx="8">
                  <c:v>SS</c:v>
                </c:pt>
              </c:strCache>
            </c:strRef>
          </c:cat>
          <c:val>
            <c:numRef>
              <c:f>PROVISION!$H$5:$H$13</c:f>
              <c:numCache>
                <c:formatCode>#,##0</c:formatCode>
                <c:ptCount val="9"/>
                <c:pt idx="0">
                  <c:v>15603666489.299999</c:v>
                </c:pt>
                <c:pt idx="1">
                  <c:v>10799579335</c:v>
                </c:pt>
                <c:pt idx="2">
                  <c:v>7220324000</c:v>
                </c:pt>
                <c:pt idx="3">
                  <c:v>4722177323</c:v>
                </c:pt>
                <c:pt idx="4">
                  <c:v>3851054845</c:v>
                </c:pt>
                <c:pt idx="5">
                  <c:v>1790165380</c:v>
                </c:pt>
                <c:pt idx="6">
                  <c:v>1528020000</c:v>
                </c:pt>
                <c:pt idx="7">
                  <c:v>778696793</c:v>
                </c:pt>
                <c:pt idx="8">
                  <c:v>1047202295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FA3-4292-AC7F-4C00B7843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shape val="box"/>
        <c:axId val="70300800"/>
        <c:axId val="70302336"/>
        <c:axId val="0"/>
      </c:bar3DChart>
      <c:catAx>
        <c:axId val="7030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0302336"/>
        <c:crosses val="autoZero"/>
        <c:auto val="1"/>
        <c:lblAlgn val="ctr"/>
        <c:lblOffset val="100"/>
        <c:noMultiLvlLbl val="0"/>
      </c:catAx>
      <c:valAx>
        <c:axId val="703023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70300800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L"/>
              <a:t>Marco Decretado</a:t>
            </a:r>
            <a:r>
              <a:rPr lang="es-CL" baseline="0"/>
              <a:t> </a:t>
            </a:r>
          </a:p>
          <a:p>
            <a:pPr>
              <a:defRPr/>
            </a:pPr>
            <a:r>
              <a:rPr lang="es-CL" baseline="0"/>
              <a:t>Versus </a:t>
            </a:r>
          </a:p>
          <a:p>
            <a:pPr>
              <a:defRPr/>
            </a:pPr>
            <a:r>
              <a:rPr lang="es-CL" baseline="0"/>
              <a:t>Acumulado  al Mes de JUNIO</a:t>
            </a:r>
            <a:endParaRPr lang="es-CL"/>
          </a:p>
        </c:rich>
      </c:tx>
      <c:layout>
        <c:manualLayout>
          <c:xMode val="edge"/>
          <c:yMode val="edge"/>
          <c:x val="0.2043325514102009"/>
          <c:y val="2.0460358056266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C00000"/>
            </a:solidFill>
          </c:spPr>
          <c:invertIfNegative val="0"/>
          <c:cat>
            <c:strRef>
              <c:f>PROVISION!$B$5:$B$13</c:f>
              <c:strCache>
                <c:ptCount val="9"/>
                <c:pt idx="0">
                  <c:v>FAR</c:v>
                </c:pt>
                <c:pt idx="1">
                  <c:v>PV</c:v>
                </c:pt>
                <c:pt idx="2">
                  <c:v>FRIL</c:v>
                </c:pt>
                <c:pt idx="3">
                  <c:v>ENERGIZACION</c:v>
                </c:pt>
                <c:pt idx="4">
                  <c:v>FIE</c:v>
                </c:pt>
                <c:pt idx="5">
                  <c:v>RSD</c:v>
                </c:pt>
                <c:pt idx="6">
                  <c:v>FIC</c:v>
                </c:pt>
                <c:pt idx="7">
                  <c:v>PIR</c:v>
                </c:pt>
                <c:pt idx="8">
                  <c:v>SS</c:v>
                </c:pt>
              </c:strCache>
            </c:strRef>
          </c:cat>
          <c:val>
            <c:numRef>
              <c:f>PROVISION!$F$5:$F$13</c:f>
              <c:numCache>
                <c:formatCode>#,##0</c:formatCode>
                <c:ptCount val="9"/>
                <c:pt idx="0">
                  <c:v>4732432361</c:v>
                </c:pt>
                <c:pt idx="1">
                  <c:v>6499938712</c:v>
                </c:pt>
                <c:pt idx="2">
                  <c:v>2275188756</c:v>
                </c:pt>
                <c:pt idx="3">
                  <c:v>1631950583</c:v>
                </c:pt>
                <c:pt idx="4">
                  <c:v>2703762563</c:v>
                </c:pt>
                <c:pt idx="5">
                  <c:v>419625116</c:v>
                </c:pt>
                <c:pt idx="6">
                  <c:v>171222000</c:v>
                </c:pt>
                <c:pt idx="7">
                  <c:v>395799382</c:v>
                </c:pt>
                <c:pt idx="8">
                  <c:v>374379415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C2-4CF6-B1B5-9D590496118B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9.4062316284538507E-3"/>
                  <c:y val="1.0443864229765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C2-4CF6-B1B5-9D590496118B}"/>
                </c:ext>
              </c:extLst>
            </c:dLbl>
            <c:dLbl>
              <c:idx val="2"/>
              <c:layout>
                <c:manualLayout>
                  <c:x val="9.4062316284538507E-3"/>
                  <c:y val="3.48128807658836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C2-4CF6-B1B5-9D590496118B}"/>
                </c:ext>
              </c:extLst>
            </c:dLbl>
            <c:dLbl>
              <c:idx val="3"/>
              <c:layout>
                <c:manualLayout>
                  <c:x val="1.410934744268077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C2-4CF6-B1B5-9D590496118B}"/>
                </c:ext>
              </c:extLst>
            </c:dLbl>
            <c:dLbl>
              <c:idx val="9"/>
              <c:layout>
                <c:manualLayout>
                  <c:x val="9.4062316284538507E-3"/>
                  <c:y val="3.48128807658836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C2-4CF6-B1B5-9D59049611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PROVISION!$B$5:$B$13</c:f>
              <c:strCache>
                <c:ptCount val="9"/>
                <c:pt idx="0">
                  <c:v>FAR</c:v>
                </c:pt>
                <c:pt idx="1">
                  <c:v>PV</c:v>
                </c:pt>
                <c:pt idx="2">
                  <c:v>FRIL</c:v>
                </c:pt>
                <c:pt idx="3">
                  <c:v>ENERGIZACION</c:v>
                </c:pt>
                <c:pt idx="4">
                  <c:v>FIE</c:v>
                </c:pt>
                <c:pt idx="5">
                  <c:v>RSD</c:v>
                </c:pt>
                <c:pt idx="6">
                  <c:v>FIC</c:v>
                </c:pt>
                <c:pt idx="7">
                  <c:v>PIR</c:v>
                </c:pt>
                <c:pt idx="8">
                  <c:v>SS</c:v>
                </c:pt>
              </c:strCache>
            </c:strRef>
          </c:cat>
          <c:val>
            <c:numRef>
              <c:f>PROVISION!$J$5:$J$13</c:f>
              <c:numCache>
                <c:formatCode>#,##0</c:formatCode>
                <c:ptCount val="9"/>
                <c:pt idx="0">
                  <c:v>23425549000</c:v>
                </c:pt>
                <c:pt idx="1">
                  <c:v>10528741000</c:v>
                </c:pt>
                <c:pt idx="2">
                  <c:v>7220324000</c:v>
                </c:pt>
                <c:pt idx="3">
                  <c:v>3862500000</c:v>
                </c:pt>
                <c:pt idx="4">
                  <c:v>3749473000</c:v>
                </c:pt>
                <c:pt idx="5">
                  <c:v>0</c:v>
                </c:pt>
                <c:pt idx="6">
                  <c:v>1528020000</c:v>
                </c:pt>
                <c:pt idx="7">
                  <c:v>633935000</c:v>
                </c:pt>
                <c:pt idx="8">
                  <c:v>308005000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5C2-4CF6-B1B5-9D5904961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shape val="box"/>
        <c:axId val="71453312"/>
        <c:axId val="71463296"/>
        <c:axId val="0"/>
      </c:bar3DChart>
      <c:catAx>
        <c:axId val="7145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1463296"/>
        <c:crosses val="autoZero"/>
        <c:auto val="1"/>
        <c:lblAlgn val="ctr"/>
        <c:lblOffset val="100"/>
        <c:noMultiLvlLbl val="0"/>
      </c:catAx>
      <c:valAx>
        <c:axId val="714632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71453312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5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L"/>
              <a:t>Gasto Acumulado por Sector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6"/>
              <c:layout>
                <c:manualLayout>
                  <c:x val="1.28205128205128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5F-4A19-A330-2E9A5ACDA1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SECTOR!$B$4:$B$16</c:f>
              <c:strCache>
                <c:ptCount val="13"/>
                <c:pt idx="0">
                  <c:v>MULTISECTORIAL</c:v>
                </c:pt>
                <c:pt idx="1">
                  <c:v>TRANSPORTE</c:v>
                </c:pt>
                <c:pt idx="2">
                  <c:v>EDUCACIÓN Y CULTURA</c:v>
                </c:pt>
                <c:pt idx="3">
                  <c:v>SALUD</c:v>
                </c:pt>
                <c:pt idx="4">
                  <c:v>ENERGIA</c:v>
                </c:pt>
                <c:pt idx="5">
                  <c:v>DEFENSA Y SEGURIDAD</c:v>
                </c:pt>
                <c:pt idx="6">
                  <c:v>AGUA POTABLE Y ALCANTARILLADO</c:v>
                </c:pt>
                <c:pt idx="7">
                  <c:v>DEPORTE</c:v>
                </c:pt>
                <c:pt idx="8">
                  <c:v>VIVIENDA</c:v>
                </c:pt>
                <c:pt idx="9">
                  <c:v>PESCA</c:v>
                </c:pt>
                <c:pt idx="10">
                  <c:v>SILVOAGROPECUARIO</c:v>
                </c:pt>
                <c:pt idx="11">
                  <c:v>RECURSO NATURALES Y MEDIO AMBIENTE</c:v>
                </c:pt>
                <c:pt idx="12">
                  <c:v>INDUSTRIA, COMERCIO, FINANZAS Y TURISMO</c:v>
                </c:pt>
              </c:strCache>
            </c:strRef>
          </c:cat>
          <c:val>
            <c:numRef>
              <c:f>SECTOR!$F$4:$F$16</c:f>
              <c:numCache>
                <c:formatCode>#,##0</c:formatCode>
                <c:ptCount val="13"/>
                <c:pt idx="0">
                  <c:v>8858100994</c:v>
                </c:pt>
                <c:pt idx="1">
                  <c:v>6151353049</c:v>
                </c:pt>
                <c:pt idx="2">
                  <c:v>4859813840</c:v>
                </c:pt>
                <c:pt idx="3">
                  <c:v>3990007667</c:v>
                </c:pt>
                <c:pt idx="4">
                  <c:v>2506142583</c:v>
                </c:pt>
                <c:pt idx="5">
                  <c:v>710900083</c:v>
                </c:pt>
                <c:pt idx="6">
                  <c:v>1231673284</c:v>
                </c:pt>
                <c:pt idx="7">
                  <c:v>2674142966</c:v>
                </c:pt>
                <c:pt idx="8">
                  <c:v>752527961</c:v>
                </c:pt>
                <c:pt idx="9">
                  <c:v>43449683</c:v>
                </c:pt>
                <c:pt idx="10">
                  <c:v>965161305</c:v>
                </c:pt>
                <c:pt idx="11">
                  <c:v>0</c:v>
                </c:pt>
                <c:pt idx="12">
                  <c:v>197040503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D5F-4A19-A330-2E9A5ACDA1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shape val="box"/>
        <c:axId val="71546752"/>
        <c:axId val="71548288"/>
        <c:axId val="0"/>
      </c:bar3DChart>
      <c:catAx>
        <c:axId val="7154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1548288"/>
        <c:crosses val="autoZero"/>
        <c:auto val="1"/>
        <c:lblAlgn val="ctr"/>
        <c:lblOffset val="100"/>
        <c:noMultiLvlLbl val="0"/>
      </c:catAx>
      <c:valAx>
        <c:axId val="715482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71546752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5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</xdr:row>
      <xdr:rowOff>19050</xdr:rowOff>
    </xdr:from>
    <xdr:to>
      <xdr:col>11</xdr:col>
      <xdr:colOff>428625</xdr:colOff>
      <xdr:row>25</xdr:row>
      <xdr:rowOff>114299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0</xdr:row>
      <xdr:rowOff>0</xdr:rowOff>
    </xdr:from>
    <xdr:to>
      <xdr:col>9</xdr:col>
      <xdr:colOff>447675</xdr:colOff>
      <xdr:row>25</xdr:row>
      <xdr:rowOff>123824</xdr:rowOff>
    </xdr:to>
    <xdr:graphicFrame macro="">
      <xdr:nvGraphicFramePr>
        <xdr:cNvPr id="2" name="Chart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590550</xdr:colOff>
      <xdr:row>21</xdr:row>
      <xdr:rowOff>28575</xdr:rowOff>
    </xdr:from>
    <xdr:ext cx="184731" cy="264560"/>
    <xdr:sp macro="" textlink="">
      <xdr:nvSpPr>
        <xdr:cNvPr id="4" name="3 CuadroTexto"/>
        <xdr:cNvSpPr txBox="1"/>
      </xdr:nvSpPr>
      <xdr:spPr>
        <a:xfrm>
          <a:off x="59055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28574</xdr:colOff>
      <xdr:row>13</xdr:row>
      <xdr:rowOff>95250</xdr:rowOff>
    </xdr:from>
    <xdr:to>
      <xdr:col>9</xdr:col>
      <xdr:colOff>733425</xdr:colOff>
      <xdr:row>35</xdr:row>
      <xdr:rowOff>57151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38100</xdr:rowOff>
    </xdr:from>
    <xdr:to>
      <xdr:col>6</xdr:col>
      <xdr:colOff>542925</xdr:colOff>
      <xdr:row>38</xdr:row>
      <xdr:rowOff>133350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581025</xdr:colOff>
      <xdr:row>15</xdr:row>
      <xdr:rowOff>38100</xdr:rowOff>
    </xdr:from>
    <xdr:to>
      <xdr:col>11</xdr:col>
      <xdr:colOff>1000125</xdr:colOff>
      <xdr:row>38</xdr:row>
      <xdr:rowOff>133350</xdr:rowOff>
    </xdr:to>
    <xdr:graphicFrame macro="">
      <xdr:nvGraphicFramePr>
        <xdr:cNvPr id="3" name="2 Gráfico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15</xdr:row>
      <xdr:rowOff>38100</xdr:rowOff>
    </xdr:from>
    <xdr:to>
      <xdr:col>6</xdr:col>
      <xdr:colOff>542925</xdr:colOff>
      <xdr:row>38</xdr:row>
      <xdr:rowOff>133350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581025</xdr:colOff>
      <xdr:row>15</xdr:row>
      <xdr:rowOff>38100</xdr:rowOff>
    </xdr:from>
    <xdr:to>
      <xdr:col>11</xdr:col>
      <xdr:colOff>1000125</xdr:colOff>
      <xdr:row>38</xdr:row>
      <xdr:rowOff>133350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17</xdr:row>
      <xdr:rowOff>66674</xdr:rowOff>
    </xdr:from>
    <xdr:to>
      <xdr:col>9</xdr:col>
      <xdr:colOff>1095375</xdr:colOff>
      <xdr:row>39</xdr:row>
      <xdr:rowOff>142875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204107</xdr:rowOff>
    </xdr:from>
    <xdr:to>
      <xdr:col>3</xdr:col>
      <xdr:colOff>1640795</xdr:colOff>
      <xdr:row>1</xdr:row>
      <xdr:rowOff>585107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821" y="204107"/>
          <a:ext cx="3214688" cy="12246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42"/>
  <sheetViews>
    <sheetView tabSelected="1" workbookViewId="0">
      <selection activeCell="F32" sqref="F32"/>
    </sheetView>
  </sheetViews>
  <sheetFormatPr baseColWidth="10" defaultColWidth="11.42578125" defaultRowHeight="12.75"/>
  <cols>
    <col min="1" max="1" width="8" style="36" customWidth="1"/>
    <col min="2" max="2" width="12.85546875" style="36" bestFit="1" customWidth="1"/>
    <col min="3" max="3" width="13.7109375" style="36" bestFit="1" customWidth="1"/>
    <col min="4" max="4" width="11.28515625" style="36" bestFit="1" customWidth="1"/>
    <col min="5" max="5" width="2.7109375" style="36" bestFit="1" customWidth="1"/>
    <col min="6" max="6" width="24.42578125" style="36" customWidth="1"/>
    <col min="7" max="9" width="2" style="36" bestFit="1" customWidth="1"/>
    <col min="10" max="10" width="18.42578125" style="36" bestFit="1" customWidth="1"/>
    <col min="11" max="11" width="14.7109375" style="36" bestFit="1" customWidth="1"/>
    <col min="12" max="12" width="18.140625" style="36" customWidth="1"/>
    <col min="13" max="13" width="3.28515625" style="36" customWidth="1"/>
    <col min="14" max="15" width="13.7109375" style="36" bestFit="1" customWidth="1"/>
    <col min="16" max="16" width="11.42578125" style="36"/>
    <col min="17" max="17" width="13.7109375" style="36" bestFit="1" customWidth="1"/>
    <col min="18" max="215" width="11.42578125" style="36"/>
    <col min="216" max="216" width="1.85546875" style="36" bestFit="1" customWidth="1"/>
    <col min="217" max="218" width="2" style="36" bestFit="1" customWidth="1"/>
    <col min="219" max="219" width="2.5703125" style="36" customWidth="1"/>
    <col min="220" max="220" width="2.28515625" style="36" bestFit="1" customWidth="1"/>
    <col min="221" max="221" width="11.42578125" style="36"/>
    <col min="222" max="222" width="1.85546875" style="36" bestFit="1" customWidth="1"/>
    <col min="223" max="223" width="2" style="36" bestFit="1" customWidth="1"/>
    <col min="224" max="225" width="0" style="36" hidden="1" customWidth="1"/>
    <col min="226" max="226" width="2.140625" style="36" customWidth="1"/>
    <col min="227" max="227" width="2.28515625" style="36" bestFit="1" customWidth="1"/>
    <col min="228" max="228" width="2" style="36" customWidth="1"/>
    <col min="229" max="229" width="1.7109375" style="36" bestFit="1" customWidth="1"/>
    <col min="230" max="471" width="11.42578125" style="36"/>
    <col min="472" max="472" width="1.85546875" style="36" bestFit="1" customWidth="1"/>
    <col min="473" max="474" width="2" style="36" bestFit="1" customWidth="1"/>
    <col min="475" max="475" width="2.5703125" style="36" customWidth="1"/>
    <col min="476" max="476" width="2.28515625" style="36" bestFit="1" customWidth="1"/>
    <col min="477" max="477" width="11.42578125" style="36"/>
    <col min="478" max="478" width="1.85546875" style="36" bestFit="1" customWidth="1"/>
    <col min="479" max="479" width="2" style="36" bestFit="1" customWidth="1"/>
    <col min="480" max="481" width="0" style="36" hidden="1" customWidth="1"/>
    <col min="482" max="482" width="2.140625" style="36" customWidth="1"/>
    <col min="483" max="483" width="2.28515625" style="36" bestFit="1" customWidth="1"/>
    <col min="484" max="484" width="2" style="36" customWidth="1"/>
    <col min="485" max="485" width="1.7109375" style="36" bestFit="1" customWidth="1"/>
    <col min="486" max="727" width="11.42578125" style="36"/>
    <col min="728" max="728" width="1.85546875" style="36" bestFit="1" customWidth="1"/>
    <col min="729" max="730" width="2" style="36" bestFit="1" customWidth="1"/>
    <col min="731" max="731" width="2.5703125" style="36" customWidth="1"/>
    <col min="732" max="732" width="2.28515625" style="36" bestFit="1" customWidth="1"/>
    <col min="733" max="733" width="11.42578125" style="36"/>
    <col min="734" max="734" width="1.85546875" style="36" bestFit="1" customWidth="1"/>
    <col min="735" max="735" width="2" style="36" bestFit="1" customWidth="1"/>
    <col min="736" max="737" width="0" style="36" hidden="1" customWidth="1"/>
    <col min="738" max="738" width="2.140625" style="36" customWidth="1"/>
    <col min="739" max="739" width="2.28515625" style="36" bestFit="1" customWidth="1"/>
    <col min="740" max="740" width="2" style="36" customWidth="1"/>
    <col min="741" max="741" width="1.7109375" style="36" bestFit="1" customWidth="1"/>
    <col min="742" max="983" width="11.42578125" style="36"/>
    <col min="984" max="984" width="1.85546875" style="36" bestFit="1" customWidth="1"/>
    <col min="985" max="986" width="2" style="36" bestFit="1" customWidth="1"/>
    <col min="987" max="987" width="2.5703125" style="36" customWidth="1"/>
    <col min="988" max="988" width="2.28515625" style="36" bestFit="1" customWidth="1"/>
    <col min="989" max="989" width="11.42578125" style="36"/>
    <col min="990" max="990" width="1.85546875" style="36" bestFit="1" customWidth="1"/>
    <col min="991" max="991" width="2" style="36" bestFit="1" customWidth="1"/>
    <col min="992" max="993" width="0" style="36" hidden="1" customWidth="1"/>
    <col min="994" max="994" width="2.140625" style="36" customWidth="1"/>
    <col min="995" max="995" width="2.28515625" style="36" bestFit="1" customWidth="1"/>
    <col min="996" max="996" width="2" style="36" customWidth="1"/>
    <col min="997" max="997" width="1.7109375" style="36" bestFit="1" customWidth="1"/>
    <col min="998" max="1239" width="11.42578125" style="36"/>
    <col min="1240" max="1240" width="1.85546875" style="36" bestFit="1" customWidth="1"/>
    <col min="1241" max="1242" width="2" style="36" bestFit="1" customWidth="1"/>
    <col min="1243" max="1243" width="2.5703125" style="36" customWidth="1"/>
    <col min="1244" max="1244" width="2.28515625" style="36" bestFit="1" customWidth="1"/>
    <col min="1245" max="1245" width="11.42578125" style="36"/>
    <col min="1246" max="1246" width="1.85546875" style="36" bestFit="1" customWidth="1"/>
    <col min="1247" max="1247" width="2" style="36" bestFit="1" customWidth="1"/>
    <col min="1248" max="1249" width="0" style="36" hidden="1" customWidth="1"/>
    <col min="1250" max="1250" width="2.140625" style="36" customWidth="1"/>
    <col min="1251" max="1251" width="2.28515625" style="36" bestFit="1" customWidth="1"/>
    <col min="1252" max="1252" width="2" style="36" customWidth="1"/>
    <col min="1253" max="1253" width="1.7109375" style="36" bestFit="1" customWidth="1"/>
    <col min="1254" max="1495" width="11.42578125" style="36"/>
    <col min="1496" max="1496" width="1.85546875" style="36" bestFit="1" customWidth="1"/>
    <col min="1497" max="1498" width="2" style="36" bestFit="1" customWidth="1"/>
    <col min="1499" max="1499" width="2.5703125" style="36" customWidth="1"/>
    <col min="1500" max="1500" width="2.28515625" style="36" bestFit="1" customWidth="1"/>
    <col min="1501" max="1501" width="11.42578125" style="36"/>
    <col min="1502" max="1502" width="1.85546875" style="36" bestFit="1" customWidth="1"/>
    <col min="1503" max="1503" width="2" style="36" bestFit="1" customWidth="1"/>
    <col min="1504" max="1505" width="0" style="36" hidden="1" customWidth="1"/>
    <col min="1506" max="1506" width="2.140625" style="36" customWidth="1"/>
    <col min="1507" max="1507" width="2.28515625" style="36" bestFit="1" customWidth="1"/>
    <col min="1508" max="1508" width="2" style="36" customWidth="1"/>
    <col min="1509" max="1509" width="1.7109375" style="36" bestFit="1" customWidth="1"/>
    <col min="1510" max="1751" width="11.42578125" style="36"/>
    <col min="1752" max="1752" width="1.85546875" style="36" bestFit="1" customWidth="1"/>
    <col min="1753" max="1754" width="2" style="36" bestFit="1" customWidth="1"/>
    <col min="1755" max="1755" width="2.5703125" style="36" customWidth="1"/>
    <col min="1756" max="1756" width="2.28515625" style="36" bestFit="1" customWidth="1"/>
    <col min="1757" max="1757" width="11.42578125" style="36"/>
    <col min="1758" max="1758" width="1.85546875" style="36" bestFit="1" customWidth="1"/>
    <col min="1759" max="1759" width="2" style="36" bestFit="1" customWidth="1"/>
    <col min="1760" max="1761" width="0" style="36" hidden="1" customWidth="1"/>
    <col min="1762" max="1762" width="2.140625" style="36" customWidth="1"/>
    <col min="1763" max="1763" width="2.28515625" style="36" bestFit="1" customWidth="1"/>
    <col min="1764" max="1764" width="2" style="36" customWidth="1"/>
    <col min="1765" max="1765" width="1.7109375" style="36" bestFit="1" customWidth="1"/>
    <col min="1766" max="2007" width="11.42578125" style="36"/>
    <col min="2008" max="2008" width="1.85546875" style="36" bestFit="1" customWidth="1"/>
    <col min="2009" max="2010" width="2" style="36" bestFit="1" customWidth="1"/>
    <col min="2011" max="2011" width="2.5703125" style="36" customWidth="1"/>
    <col min="2012" max="2012" width="2.28515625" style="36" bestFit="1" customWidth="1"/>
    <col min="2013" max="2013" width="11.42578125" style="36"/>
    <col min="2014" max="2014" width="1.85546875" style="36" bestFit="1" customWidth="1"/>
    <col min="2015" max="2015" width="2" style="36" bestFit="1" customWidth="1"/>
    <col min="2016" max="2017" width="0" style="36" hidden="1" customWidth="1"/>
    <col min="2018" max="2018" width="2.140625" style="36" customWidth="1"/>
    <col min="2019" max="2019" width="2.28515625" style="36" bestFit="1" customWidth="1"/>
    <col min="2020" max="2020" width="2" style="36" customWidth="1"/>
    <col min="2021" max="2021" width="1.7109375" style="36" bestFit="1" customWidth="1"/>
    <col min="2022" max="2263" width="11.42578125" style="36"/>
    <col min="2264" max="2264" width="1.85546875" style="36" bestFit="1" customWidth="1"/>
    <col min="2265" max="2266" width="2" style="36" bestFit="1" customWidth="1"/>
    <col min="2267" max="2267" width="2.5703125" style="36" customWidth="1"/>
    <col min="2268" max="2268" width="2.28515625" style="36" bestFit="1" customWidth="1"/>
    <col min="2269" max="2269" width="11.42578125" style="36"/>
    <col min="2270" max="2270" width="1.85546875" style="36" bestFit="1" customWidth="1"/>
    <col min="2271" max="2271" width="2" style="36" bestFit="1" customWidth="1"/>
    <col min="2272" max="2273" width="0" style="36" hidden="1" customWidth="1"/>
    <col min="2274" max="2274" width="2.140625" style="36" customWidth="1"/>
    <col min="2275" max="2275" width="2.28515625" style="36" bestFit="1" customWidth="1"/>
    <col min="2276" max="2276" width="2" style="36" customWidth="1"/>
    <col min="2277" max="2277" width="1.7109375" style="36" bestFit="1" customWidth="1"/>
    <col min="2278" max="2519" width="11.42578125" style="36"/>
    <col min="2520" max="2520" width="1.85546875" style="36" bestFit="1" customWidth="1"/>
    <col min="2521" max="2522" width="2" style="36" bestFit="1" customWidth="1"/>
    <col min="2523" max="2523" width="2.5703125" style="36" customWidth="1"/>
    <col min="2524" max="2524" width="2.28515625" style="36" bestFit="1" customWidth="1"/>
    <col min="2525" max="2525" width="11.42578125" style="36"/>
    <col min="2526" max="2526" width="1.85546875" style="36" bestFit="1" customWidth="1"/>
    <col min="2527" max="2527" width="2" style="36" bestFit="1" customWidth="1"/>
    <col min="2528" max="2529" width="0" style="36" hidden="1" customWidth="1"/>
    <col min="2530" max="2530" width="2.140625" style="36" customWidth="1"/>
    <col min="2531" max="2531" width="2.28515625" style="36" bestFit="1" customWidth="1"/>
    <col min="2532" max="2532" width="2" style="36" customWidth="1"/>
    <col min="2533" max="2533" width="1.7109375" style="36" bestFit="1" customWidth="1"/>
    <col min="2534" max="2775" width="11.42578125" style="36"/>
    <col min="2776" max="2776" width="1.85546875" style="36" bestFit="1" customWidth="1"/>
    <col min="2777" max="2778" width="2" style="36" bestFit="1" customWidth="1"/>
    <col min="2779" max="2779" width="2.5703125" style="36" customWidth="1"/>
    <col min="2780" max="2780" width="2.28515625" style="36" bestFit="1" customWidth="1"/>
    <col min="2781" max="2781" width="11.42578125" style="36"/>
    <col min="2782" max="2782" width="1.85546875" style="36" bestFit="1" customWidth="1"/>
    <col min="2783" max="2783" width="2" style="36" bestFit="1" customWidth="1"/>
    <col min="2784" max="2785" width="0" style="36" hidden="1" customWidth="1"/>
    <col min="2786" max="2786" width="2.140625" style="36" customWidth="1"/>
    <col min="2787" max="2787" width="2.28515625" style="36" bestFit="1" customWidth="1"/>
    <col min="2788" max="2788" width="2" style="36" customWidth="1"/>
    <col min="2789" max="2789" width="1.7109375" style="36" bestFit="1" customWidth="1"/>
    <col min="2790" max="3031" width="11.42578125" style="36"/>
    <col min="3032" max="3032" width="1.85546875" style="36" bestFit="1" customWidth="1"/>
    <col min="3033" max="3034" width="2" style="36" bestFit="1" customWidth="1"/>
    <col min="3035" max="3035" width="2.5703125" style="36" customWidth="1"/>
    <col min="3036" max="3036" width="2.28515625" style="36" bestFit="1" customWidth="1"/>
    <col min="3037" max="3037" width="11.42578125" style="36"/>
    <col min="3038" max="3038" width="1.85546875" style="36" bestFit="1" customWidth="1"/>
    <col min="3039" max="3039" width="2" style="36" bestFit="1" customWidth="1"/>
    <col min="3040" max="3041" width="0" style="36" hidden="1" customWidth="1"/>
    <col min="3042" max="3042" width="2.140625" style="36" customWidth="1"/>
    <col min="3043" max="3043" width="2.28515625" style="36" bestFit="1" customWidth="1"/>
    <col min="3044" max="3044" width="2" style="36" customWidth="1"/>
    <col min="3045" max="3045" width="1.7109375" style="36" bestFit="1" customWidth="1"/>
    <col min="3046" max="3287" width="11.42578125" style="36"/>
    <col min="3288" max="3288" width="1.85546875" style="36" bestFit="1" customWidth="1"/>
    <col min="3289" max="3290" width="2" style="36" bestFit="1" customWidth="1"/>
    <col min="3291" max="3291" width="2.5703125" style="36" customWidth="1"/>
    <col min="3292" max="3292" width="2.28515625" style="36" bestFit="1" customWidth="1"/>
    <col min="3293" max="3293" width="11.42578125" style="36"/>
    <col min="3294" max="3294" width="1.85546875" style="36" bestFit="1" customWidth="1"/>
    <col min="3295" max="3295" width="2" style="36" bestFit="1" customWidth="1"/>
    <col min="3296" max="3297" width="0" style="36" hidden="1" customWidth="1"/>
    <col min="3298" max="3298" width="2.140625" style="36" customWidth="1"/>
    <col min="3299" max="3299" width="2.28515625" style="36" bestFit="1" customWidth="1"/>
    <col min="3300" max="3300" width="2" style="36" customWidth="1"/>
    <col min="3301" max="3301" width="1.7109375" style="36" bestFit="1" customWidth="1"/>
    <col min="3302" max="3543" width="11.42578125" style="36"/>
    <col min="3544" max="3544" width="1.85546875" style="36" bestFit="1" customWidth="1"/>
    <col min="3545" max="3546" width="2" style="36" bestFit="1" customWidth="1"/>
    <col min="3547" max="3547" width="2.5703125" style="36" customWidth="1"/>
    <col min="3548" max="3548" width="2.28515625" style="36" bestFit="1" customWidth="1"/>
    <col min="3549" max="3549" width="11.42578125" style="36"/>
    <col min="3550" max="3550" width="1.85546875" style="36" bestFit="1" customWidth="1"/>
    <col min="3551" max="3551" width="2" style="36" bestFit="1" customWidth="1"/>
    <col min="3552" max="3553" width="0" style="36" hidden="1" customWidth="1"/>
    <col min="3554" max="3554" width="2.140625" style="36" customWidth="1"/>
    <col min="3555" max="3555" width="2.28515625" style="36" bestFit="1" customWidth="1"/>
    <col min="3556" max="3556" width="2" style="36" customWidth="1"/>
    <col min="3557" max="3557" width="1.7109375" style="36" bestFit="1" customWidth="1"/>
    <col min="3558" max="3799" width="11.42578125" style="36"/>
    <col min="3800" max="3800" width="1.85546875" style="36" bestFit="1" customWidth="1"/>
    <col min="3801" max="3802" width="2" style="36" bestFit="1" customWidth="1"/>
    <col min="3803" max="3803" width="2.5703125" style="36" customWidth="1"/>
    <col min="3804" max="3804" width="2.28515625" style="36" bestFit="1" customWidth="1"/>
    <col min="3805" max="3805" width="11.42578125" style="36"/>
    <col min="3806" max="3806" width="1.85546875" style="36" bestFit="1" customWidth="1"/>
    <col min="3807" max="3807" width="2" style="36" bestFit="1" customWidth="1"/>
    <col min="3808" max="3809" width="0" style="36" hidden="1" customWidth="1"/>
    <col min="3810" max="3810" width="2.140625" style="36" customWidth="1"/>
    <col min="3811" max="3811" width="2.28515625" style="36" bestFit="1" customWidth="1"/>
    <col min="3812" max="3812" width="2" style="36" customWidth="1"/>
    <col min="3813" max="3813" width="1.7109375" style="36" bestFit="1" customWidth="1"/>
    <col min="3814" max="4055" width="11.42578125" style="36"/>
    <col min="4056" max="4056" width="1.85546875" style="36" bestFit="1" customWidth="1"/>
    <col min="4057" max="4058" width="2" style="36" bestFit="1" customWidth="1"/>
    <col min="4059" max="4059" width="2.5703125" style="36" customWidth="1"/>
    <col min="4060" max="4060" width="2.28515625" style="36" bestFit="1" customWidth="1"/>
    <col min="4061" max="4061" width="11.42578125" style="36"/>
    <col min="4062" max="4062" width="1.85546875" style="36" bestFit="1" customWidth="1"/>
    <col min="4063" max="4063" width="2" style="36" bestFit="1" customWidth="1"/>
    <col min="4064" max="4065" width="0" style="36" hidden="1" customWidth="1"/>
    <col min="4066" max="4066" width="2.140625" style="36" customWidth="1"/>
    <col min="4067" max="4067" width="2.28515625" style="36" bestFit="1" customWidth="1"/>
    <col min="4068" max="4068" width="2" style="36" customWidth="1"/>
    <col min="4069" max="4069" width="1.7109375" style="36" bestFit="1" customWidth="1"/>
    <col min="4070" max="4311" width="11.42578125" style="36"/>
    <col min="4312" max="4312" width="1.85546875" style="36" bestFit="1" customWidth="1"/>
    <col min="4313" max="4314" width="2" style="36" bestFit="1" customWidth="1"/>
    <col min="4315" max="4315" width="2.5703125" style="36" customWidth="1"/>
    <col min="4316" max="4316" width="2.28515625" style="36" bestFit="1" customWidth="1"/>
    <col min="4317" max="4317" width="11.42578125" style="36"/>
    <col min="4318" max="4318" width="1.85546875" style="36" bestFit="1" customWidth="1"/>
    <col min="4319" max="4319" width="2" style="36" bestFit="1" customWidth="1"/>
    <col min="4320" max="4321" width="0" style="36" hidden="1" customWidth="1"/>
    <col min="4322" max="4322" width="2.140625" style="36" customWidth="1"/>
    <col min="4323" max="4323" width="2.28515625" style="36" bestFit="1" customWidth="1"/>
    <col min="4324" max="4324" width="2" style="36" customWidth="1"/>
    <col min="4325" max="4325" width="1.7109375" style="36" bestFit="1" customWidth="1"/>
    <col min="4326" max="4567" width="11.42578125" style="36"/>
    <col min="4568" max="4568" width="1.85546875" style="36" bestFit="1" customWidth="1"/>
    <col min="4569" max="4570" width="2" style="36" bestFit="1" customWidth="1"/>
    <col min="4571" max="4571" width="2.5703125" style="36" customWidth="1"/>
    <col min="4572" max="4572" width="2.28515625" style="36" bestFit="1" customWidth="1"/>
    <col min="4573" max="4573" width="11.42578125" style="36"/>
    <col min="4574" max="4574" width="1.85546875" style="36" bestFit="1" customWidth="1"/>
    <col min="4575" max="4575" width="2" style="36" bestFit="1" customWidth="1"/>
    <col min="4576" max="4577" width="0" style="36" hidden="1" customWidth="1"/>
    <col min="4578" max="4578" width="2.140625" style="36" customWidth="1"/>
    <col min="4579" max="4579" width="2.28515625" style="36" bestFit="1" customWidth="1"/>
    <col min="4580" max="4580" width="2" style="36" customWidth="1"/>
    <col min="4581" max="4581" width="1.7109375" style="36" bestFit="1" customWidth="1"/>
    <col min="4582" max="4823" width="11.42578125" style="36"/>
    <col min="4824" max="4824" width="1.85546875" style="36" bestFit="1" customWidth="1"/>
    <col min="4825" max="4826" width="2" style="36" bestFit="1" customWidth="1"/>
    <col min="4827" max="4827" width="2.5703125" style="36" customWidth="1"/>
    <col min="4828" max="4828" width="2.28515625" style="36" bestFit="1" customWidth="1"/>
    <col min="4829" max="4829" width="11.42578125" style="36"/>
    <col min="4830" max="4830" width="1.85546875" style="36" bestFit="1" customWidth="1"/>
    <col min="4831" max="4831" width="2" style="36" bestFit="1" customWidth="1"/>
    <col min="4832" max="4833" width="0" style="36" hidden="1" customWidth="1"/>
    <col min="4834" max="4834" width="2.140625" style="36" customWidth="1"/>
    <col min="4835" max="4835" width="2.28515625" style="36" bestFit="1" customWidth="1"/>
    <col min="4836" max="4836" width="2" style="36" customWidth="1"/>
    <col min="4837" max="4837" width="1.7109375" style="36" bestFit="1" customWidth="1"/>
    <col min="4838" max="5079" width="11.42578125" style="36"/>
    <col min="5080" max="5080" width="1.85546875" style="36" bestFit="1" customWidth="1"/>
    <col min="5081" max="5082" width="2" style="36" bestFit="1" customWidth="1"/>
    <col min="5083" max="5083" width="2.5703125" style="36" customWidth="1"/>
    <col min="5084" max="5084" width="2.28515625" style="36" bestFit="1" customWidth="1"/>
    <col min="5085" max="5085" width="11.42578125" style="36"/>
    <col min="5086" max="5086" width="1.85546875" style="36" bestFit="1" customWidth="1"/>
    <col min="5087" max="5087" width="2" style="36" bestFit="1" customWidth="1"/>
    <col min="5088" max="5089" width="0" style="36" hidden="1" customWidth="1"/>
    <col min="5090" max="5090" width="2.140625" style="36" customWidth="1"/>
    <col min="5091" max="5091" width="2.28515625" style="36" bestFit="1" customWidth="1"/>
    <col min="5092" max="5092" width="2" style="36" customWidth="1"/>
    <col min="5093" max="5093" width="1.7109375" style="36" bestFit="1" customWidth="1"/>
    <col min="5094" max="5335" width="11.42578125" style="36"/>
    <col min="5336" max="5336" width="1.85546875" style="36" bestFit="1" customWidth="1"/>
    <col min="5337" max="5338" width="2" style="36" bestFit="1" customWidth="1"/>
    <col min="5339" max="5339" width="2.5703125" style="36" customWidth="1"/>
    <col min="5340" max="5340" width="2.28515625" style="36" bestFit="1" customWidth="1"/>
    <col min="5341" max="5341" width="11.42578125" style="36"/>
    <col min="5342" max="5342" width="1.85546875" style="36" bestFit="1" customWidth="1"/>
    <col min="5343" max="5343" width="2" style="36" bestFit="1" customWidth="1"/>
    <col min="5344" max="5345" width="0" style="36" hidden="1" customWidth="1"/>
    <col min="5346" max="5346" width="2.140625" style="36" customWidth="1"/>
    <col min="5347" max="5347" width="2.28515625" style="36" bestFit="1" customWidth="1"/>
    <col min="5348" max="5348" width="2" style="36" customWidth="1"/>
    <col min="5349" max="5349" width="1.7109375" style="36" bestFit="1" customWidth="1"/>
    <col min="5350" max="5591" width="11.42578125" style="36"/>
    <col min="5592" max="5592" width="1.85546875" style="36" bestFit="1" customWidth="1"/>
    <col min="5593" max="5594" width="2" style="36" bestFit="1" customWidth="1"/>
    <col min="5595" max="5595" width="2.5703125" style="36" customWidth="1"/>
    <col min="5596" max="5596" width="2.28515625" style="36" bestFit="1" customWidth="1"/>
    <col min="5597" max="5597" width="11.42578125" style="36"/>
    <col min="5598" max="5598" width="1.85546875" style="36" bestFit="1" customWidth="1"/>
    <col min="5599" max="5599" width="2" style="36" bestFit="1" customWidth="1"/>
    <col min="5600" max="5601" width="0" style="36" hidden="1" customWidth="1"/>
    <col min="5602" max="5602" width="2.140625" style="36" customWidth="1"/>
    <col min="5603" max="5603" width="2.28515625" style="36" bestFit="1" customWidth="1"/>
    <col min="5604" max="5604" width="2" style="36" customWidth="1"/>
    <col min="5605" max="5605" width="1.7109375" style="36" bestFit="1" customWidth="1"/>
    <col min="5606" max="5847" width="11.42578125" style="36"/>
    <col min="5848" max="5848" width="1.85546875" style="36" bestFit="1" customWidth="1"/>
    <col min="5849" max="5850" width="2" style="36" bestFit="1" customWidth="1"/>
    <col min="5851" max="5851" width="2.5703125" style="36" customWidth="1"/>
    <col min="5852" max="5852" width="2.28515625" style="36" bestFit="1" customWidth="1"/>
    <col min="5853" max="5853" width="11.42578125" style="36"/>
    <col min="5854" max="5854" width="1.85546875" style="36" bestFit="1" customWidth="1"/>
    <col min="5855" max="5855" width="2" style="36" bestFit="1" customWidth="1"/>
    <col min="5856" max="5857" width="0" style="36" hidden="1" customWidth="1"/>
    <col min="5858" max="5858" width="2.140625" style="36" customWidth="1"/>
    <col min="5859" max="5859" width="2.28515625" style="36" bestFit="1" customWidth="1"/>
    <col min="5860" max="5860" width="2" style="36" customWidth="1"/>
    <col min="5861" max="5861" width="1.7109375" style="36" bestFit="1" customWidth="1"/>
    <col min="5862" max="6103" width="11.42578125" style="36"/>
    <col min="6104" max="6104" width="1.85546875" style="36" bestFit="1" customWidth="1"/>
    <col min="6105" max="6106" width="2" style="36" bestFit="1" customWidth="1"/>
    <col min="6107" max="6107" width="2.5703125" style="36" customWidth="1"/>
    <col min="6108" max="6108" width="2.28515625" style="36" bestFit="1" customWidth="1"/>
    <col min="6109" max="6109" width="11.42578125" style="36"/>
    <col min="6110" max="6110" width="1.85546875" style="36" bestFit="1" customWidth="1"/>
    <col min="6111" max="6111" width="2" style="36" bestFit="1" customWidth="1"/>
    <col min="6112" max="6113" width="0" style="36" hidden="1" customWidth="1"/>
    <col min="6114" max="6114" width="2.140625" style="36" customWidth="1"/>
    <col min="6115" max="6115" width="2.28515625" style="36" bestFit="1" customWidth="1"/>
    <col min="6116" max="6116" width="2" style="36" customWidth="1"/>
    <col min="6117" max="6117" width="1.7109375" style="36" bestFit="1" customWidth="1"/>
    <col min="6118" max="6359" width="11.42578125" style="36"/>
    <col min="6360" max="6360" width="1.85546875" style="36" bestFit="1" customWidth="1"/>
    <col min="6361" max="6362" width="2" style="36" bestFit="1" customWidth="1"/>
    <col min="6363" max="6363" width="2.5703125" style="36" customWidth="1"/>
    <col min="6364" max="6364" width="2.28515625" style="36" bestFit="1" customWidth="1"/>
    <col min="6365" max="6365" width="11.42578125" style="36"/>
    <col min="6366" max="6366" width="1.85546875" style="36" bestFit="1" customWidth="1"/>
    <col min="6367" max="6367" width="2" style="36" bestFit="1" customWidth="1"/>
    <col min="6368" max="6369" width="0" style="36" hidden="1" customWidth="1"/>
    <col min="6370" max="6370" width="2.140625" style="36" customWidth="1"/>
    <col min="6371" max="6371" width="2.28515625" style="36" bestFit="1" customWidth="1"/>
    <col min="6372" max="6372" width="2" style="36" customWidth="1"/>
    <col min="6373" max="6373" width="1.7109375" style="36" bestFit="1" customWidth="1"/>
    <col min="6374" max="6615" width="11.42578125" style="36"/>
    <col min="6616" max="6616" width="1.85546875" style="36" bestFit="1" customWidth="1"/>
    <col min="6617" max="6618" width="2" style="36" bestFit="1" customWidth="1"/>
    <col min="6619" max="6619" width="2.5703125" style="36" customWidth="1"/>
    <col min="6620" max="6620" width="2.28515625" style="36" bestFit="1" customWidth="1"/>
    <col min="6621" max="6621" width="11.42578125" style="36"/>
    <col min="6622" max="6622" width="1.85546875" style="36" bestFit="1" customWidth="1"/>
    <col min="6623" max="6623" width="2" style="36" bestFit="1" customWidth="1"/>
    <col min="6624" max="6625" width="0" style="36" hidden="1" customWidth="1"/>
    <col min="6626" max="6626" width="2.140625" style="36" customWidth="1"/>
    <col min="6627" max="6627" width="2.28515625" style="36" bestFit="1" customWidth="1"/>
    <col min="6628" max="6628" width="2" style="36" customWidth="1"/>
    <col min="6629" max="6629" width="1.7109375" style="36" bestFit="1" customWidth="1"/>
    <col min="6630" max="6871" width="11.42578125" style="36"/>
    <col min="6872" max="6872" width="1.85546875" style="36" bestFit="1" customWidth="1"/>
    <col min="6873" max="6874" width="2" style="36" bestFit="1" customWidth="1"/>
    <col min="6875" max="6875" width="2.5703125" style="36" customWidth="1"/>
    <col min="6876" max="6876" width="2.28515625" style="36" bestFit="1" customWidth="1"/>
    <col min="6877" max="6877" width="11.42578125" style="36"/>
    <col min="6878" max="6878" width="1.85546875" style="36" bestFit="1" customWidth="1"/>
    <col min="6879" max="6879" width="2" style="36" bestFit="1" customWidth="1"/>
    <col min="6880" max="6881" width="0" style="36" hidden="1" customWidth="1"/>
    <col min="6882" max="6882" width="2.140625" style="36" customWidth="1"/>
    <col min="6883" max="6883" width="2.28515625" style="36" bestFit="1" customWidth="1"/>
    <col min="6884" max="6884" width="2" style="36" customWidth="1"/>
    <col min="6885" max="6885" width="1.7109375" style="36" bestFit="1" customWidth="1"/>
    <col min="6886" max="7127" width="11.42578125" style="36"/>
    <col min="7128" max="7128" width="1.85546875" style="36" bestFit="1" customWidth="1"/>
    <col min="7129" max="7130" width="2" style="36" bestFit="1" customWidth="1"/>
    <col min="7131" max="7131" width="2.5703125" style="36" customWidth="1"/>
    <col min="7132" max="7132" width="2.28515625" style="36" bestFit="1" customWidth="1"/>
    <col min="7133" max="7133" width="11.42578125" style="36"/>
    <col min="7134" max="7134" width="1.85546875" style="36" bestFit="1" customWidth="1"/>
    <col min="7135" max="7135" width="2" style="36" bestFit="1" customWidth="1"/>
    <col min="7136" max="7137" width="0" style="36" hidden="1" customWidth="1"/>
    <col min="7138" max="7138" width="2.140625" style="36" customWidth="1"/>
    <col min="7139" max="7139" width="2.28515625" style="36" bestFit="1" customWidth="1"/>
    <col min="7140" max="7140" width="2" style="36" customWidth="1"/>
    <col min="7141" max="7141" width="1.7109375" style="36" bestFit="1" customWidth="1"/>
    <col min="7142" max="7383" width="11.42578125" style="36"/>
    <col min="7384" max="7384" width="1.85546875" style="36" bestFit="1" customWidth="1"/>
    <col min="7385" max="7386" width="2" style="36" bestFit="1" customWidth="1"/>
    <col min="7387" max="7387" width="2.5703125" style="36" customWidth="1"/>
    <col min="7388" max="7388" width="2.28515625" style="36" bestFit="1" customWidth="1"/>
    <col min="7389" max="7389" width="11.42578125" style="36"/>
    <col min="7390" max="7390" width="1.85546875" style="36" bestFit="1" customWidth="1"/>
    <col min="7391" max="7391" width="2" style="36" bestFit="1" customWidth="1"/>
    <col min="7392" max="7393" width="0" style="36" hidden="1" customWidth="1"/>
    <col min="7394" max="7394" width="2.140625" style="36" customWidth="1"/>
    <col min="7395" max="7395" width="2.28515625" style="36" bestFit="1" customWidth="1"/>
    <col min="7396" max="7396" width="2" style="36" customWidth="1"/>
    <col min="7397" max="7397" width="1.7109375" style="36" bestFit="1" customWidth="1"/>
    <col min="7398" max="7639" width="11.42578125" style="36"/>
    <col min="7640" max="7640" width="1.85546875" style="36" bestFit="1" customWidth="1"/>
    <col min="7641" max="7642" width="2" style="36" bestFit="1" customWidth="1"/>
    <col min="7643" max="7643" width="2.5703125" style="36" customWidth="1"/>
    <col min="7644" max="7644" width="2.28515625" style="36" bestFit="1" customWidth="1"/>
    <col min="7645" max="7645" width="11.42578125" style="36"/>
    <col min="7646" max="7646" width="1.85546875" style="36" bestFit="1" customWidth="1"/>
    <col min="7647" max="7647" width="2" style="36" bestFit="1" customWidth="1"/>
    <col min="7648" max="7649" width="0" style="36" hidden="1" customWidth="1"/>
    <col min="7650" max="7650" width="2.140625" style="36" customWidth="1"/>
    <col min="7651" max="7651" width="2.28515625" style="36" bestFit="1" customWidth="1"/>
    <col min="7652" max="7652" width="2" style="36" customWidth="1"/>
    <col min="7653" max="7653" width="1.7109375" style="36" bestFit="1" customWidth="1"/>
    <col min="7654" max="7895" width="11.42578125" style="36"/>
    <col min="7896" max="7896" width="1.85546875" style="36" bestFit="1" customWidth="1"/>
    <col min="7897" max="7898" width="2" style="36" bestFit="1" customWidth="1"/>
    <col min="7899" max="7899" width="2.5703125" style="36" customWidth="1"/>
    <col min="7900" max="7900" width="2.28515625" style="36" bestFit="1" customWidth="1"/>
    <col min="7901" max="7901" width="11.42578125" style="36"/>
    <col min="7902" max="7902" width="1.85546875" style="36" bestFit="1" customWidth="1"/>
    <col min="7903" max="7903" width="2" style="36" bestFit="1" customWidth="1"/>
    <col min="7904" max="7905" width="0" style="36" hidden="1" customWidth="1"/>
    <col min="7906" max="7906" width="2.140625" style="36" customWidth="1"/>
    <col min="7907" max="7907" width="2.28515625" style="36" bestFit="1" customWidth="1"/>
    <col min="7908" max="7908" width="2" style="36" customWidth="1"/>
    <col min="7909" max="7909" width="1.7109375" style="36" bestFit="1" customWidth="1"/>
    <col min="7910" max="8151" width="11.42578125" style="36"/>
    <col min="8152" max="8152" width="1.85546875" style="36" bestFit="1" customWidth="1"/>
    <col min="8153" max="8154" width="2" style="36" bestFit="1" customWidth="1"/>
    <col min="8155" max="8155" width="2.5703125" style="36" customWidth="1"/>
    <col min="8156" max="8156" width="2.28515625" style="36" bestFit="1" customWidth="1"/>
    <col min="8157" max="8157" width="11.42578125" style="36"/>
    <col min="8158" max="8158" width="1.85546875" style="36" bestFit="1" customWidth="1"/>
    <col min="8159" max="8159" width="2" style="36" bestFit="1" customWidth="1"/>
    <col min="8160" max="8161" width="0" style="36" hidden="1" customWidth="1"/>
    <col min="8162" max="8162" width="2.140625" style="36" customWidth="1"/>
    <col min="8163" max="8163" width="2.28515625" style="36" bestFit="1" customWidth="1"/>
    <col min="8164" max="8164" width="2" style="36" customWidth="1"/>
    <col min="8165" max="8165" width="1.7109375" style="36" bestFit="1" customWidth="1"/>
    <col min="8166" max="8407" width="11.42578125" style="36"/>
    <col min="8408" max="8408" width="1.85546875" style="36" bestFit="1" customWidth="1"/>
    <col min="8409" max="8410" width="2" style="36" bestFit="1" customWidth="1"/>
    <col min="8411" max="8411" width="2.5703125" style="36" customWidth="1"/>
    <col min="8412" max="8412" width="2.28515625" style="36" bestFit="1" customWidth="1"/>
    <col min="8413" max="8413" width="11.42578125" style="36"/>
    <col min="8414" max="8414" width="1.85546875" style="36" bestFit="1" customWidth="1"/>
    <col min="8415" max="8415" width="2" style="36" bestFit="1" customWidth="1"/>
    <col min="8416" max="8417" width="0" style="36" hidden="1" customWidth="1"/>
    <col min="8418" max="8418" width="2.140625" style="36" customWidth="1"/>
    <col min="8419" max="8419" width="2.28515625" style="36" bestFit="1" customWidth="1"/>
    <col min="8420" max="8420" width="2" style="36" customWidth="1"/>
    <col min="8421" max="8421" width="1.7109375" style="36" bestFit="1" customWidth="1"/>
    <col min="8422" max="8663" width="11.42578125" style="36"/>
    <col min="8664" max="8664" width="1.85546875" style="36" bestFit="1" customWidth="1"/>
    <col min="8665" max="8666" width="2" style="36" bestFit="1" customWidth="1"/>
    <col min="8667" max="8667" width="2.5703125" style="36" customWidth="1"/>
    <col min="8668" max="8668" width="2.28515625" style="36" bestFit="1" customWidth="1"/>
    <col min="8669" max="8669" width="11.42578125" style="36"/>
    <col min="8670" max="8670" width="1.85546875" style="36" bestFit="1" customWidth="1"/>
    <col min="8671" max="8671" width="2" style="36" bestFit="1" customWidth="1"/>
    <col min="8672" max="8673" width="0" style="36" hidden="1" customWidth="1"/>
    <col min="8674" max="8674" width="2.140625" style="36" customWidth="1"/>
    <col min="8675" max="8675" width="2.28515625" style="36" bestFit="1" customWidth="1"/>
    <col min="8676" max="8676" width="2" style="36" customWidth="1"/>
    <col min="8677" max="8677" width="1.7109375" style="36" bestFit="1" customWidth="1"/>
    <col min="8678" max="8919" width="11.42578125" style="36"/>
    <col min="8920" max="8920" width="1.85546875" style="36" bestFit="1" customWidth="1"/>
    <col min="8921" max="8922" width="2" style="36" bestFit="1" customWidth="1"/>
    <col min="8923" max="8923" width="2.5703125" style="36" customWidth="1"/>
    <col min="8924" max="8924" width="2.28515625" style="36" bestFit="1" customWidth="1"/>
    <col min="8925" max="8925" width="11.42578125" style="36"/>
    <col min="8926" max="8926" width="1.85546875" style="36" bestFit="1" customWidth="1"/>
    <col min="8927" max="8927" width="2" style="36" bestFit="1" customWidth="1"/>
    <col min="8928" max="8929" width="0" style="36" hidden="1" customWidth="1"/>
    <col min="8930" max="8930" width="2.140625" style="36" customWidth="1"/>
    <col min="8931" max="8931" width="2.28515625" style="36" bestFit="1" customWidth="1"/>
    <col min="8932" max="8932" width="2" style="36" customWidth="1"/>
    <col min="8933" max="8933" width="1.7109375" style="36" bestFit="1" customWidth="1"/>
    <col min="8934" max="9175" width="11.42578125" style="36"/>
    <col min="9176" max="9176" width="1.85546875" style="36" bestFit="1" customWidth="1"/>
    <col min="9177" max="9178" width="2" style="36" bestFit="1" customWidth="1"/>
    <col min="9179" max="9179" width="2.5703125" style="36" customWidth="1"/>
    <col min="9180" max="9180" width="2.28515625" style="36" bestFit="1" customWidth="1"/>
    <col min="9181" max="9181" width="11.42578125" style="36"/>
    <col min="9182" max="9182" width="1.85546875" style="36" bestFit="1" customWidth="1"/>
    <col min="9183" max="9183" width="2" style="36" bestFit="1" customWidth="1"/>
    <col min="9184" max="9185" width="0" style="36" hidden="1" customWidth="1"/>
    <col min="9186" max="9186" width="2.140625" style="36" customWidth="1"/>
    <col min="9187" max="9187" width="2.28515625" style="36" bestFit="1" customWidth="1"/>
    <col min="9188" max="9188" width="2" style="36" customWidth="1"/>
    <col min="9189" max="9189" width="1.7109375" style="36" bestFit="1" customWidth="1"/>
    <col min="9190" max="9431" width="11.42578125" style="36"/>
    <col min="9432" max="9432" width="1.85546875" style="36" bestFit="1" customWidth="1"/>
    <col min="9433" max="9434" width="2" style="36" bestFit="1" customWidth="1"/>
    <col min="9435" max="9435" width="2.5703125" style="36" customWidth="1"/>
    <col min="9436" max="9436" width="2.28515625" style="36" bestFit="1" customWidth="1"/>
    <col min="9437" max="9437" width="11.42578125" style="36"/>
    <col min="9438" max="9438" width="1.85546875" style="36" bestFit="1" customWidth="1"/>
    <col min="9439" max="9439" width="2" style="36" bestFit="1" customWidth="1"/>
    <col min="9440" max="9441" width="0" style="36" hidden="1" customWidth="1"/>
    <col min="9442" max="9442" width="2.140625" style="36" customWidth="1"/>
    <col min="9443" max="9443" width="2.28515625" style="36" bestFit="1" customWidth="1"/>
    <col min="9444" max="9444" width="2" style="36" customWidth="1"/>
    <col min="9445" max="9445" width="1.7109375" style="36" bestFit="1" customWidth="1"/>
    <col min="9446" max="9687" width="11.42578125" style="36"/>
    <col min="9688" max="9688" width="1.85546875" style="36" bestFit="1" customWidth="1"/>
    <col min="9689" max="9690" width="2" style="36" bestFit="1" customWidth="1"/>
    <col min="9691" max="9691" width="2.5703125" style="36" customWidth="1"/>
    <col min="9692" max="9692" width="2.28515625" style="36" bestFit="1" customWidth="1"/>
    <col min="9693" max="9693" width="11.42578125" style="36"/>
    <col min="9694" max="9694" width="1.85546875" style="36" bestFit="1" customWidth="1"/>
    <col min="9695" max="9695" width="2" style="36" bestFit="1" customWidth="1"/>
    <col min="9696" max="9697" width="0" style="36" hidden="1" customWidth="1"/>
    <col min="9698" max="9698" width="2.140625" style="36" customWidth="1"/>
    <col min="9699" max="9699" width="2.28515625" style="36" bestFit="1" customWidth="1"/>
    <col min="9700" max="9700" width="2" style="36" customWidth="1"/>
    <col min="9701" max="9701" width="1.7109375" style="36" bestFit="1" customWidth="1"/>
    <col min="9702" max="9943" width="11.42578125" style="36"/>
    <col min="9944" max="9944" width="1.85546875" style="36" bestFit="1" customWidth="1"/>
    <col min="9945" max="9946" width="2" style="36" bestFit="1" customWidth="1"/>
    <col min="9947" max="9947" width="2.5703125" style="36" customWidth="1"/>
    <col min="9948" max="9948" width="2.28515625" style="36" bestFit="1" customWidth="1"/>
    <col min="9949" max="9949" width="11.42578125" style="36"/>
    <col min="9950" max="9950" width="1.85546875" style="36" bestFit="1" customWidth="1"/>
    <col min="9951" max="9951" width="2" style="36" bestFit="1" customWidth="1"/>
    <col min="9952" max="9953" width="0" style="36" hidden="1" customWidth="1"/>
    <col min="9954" max="9954" width="2.140625" style="36" customWidth="1"/>
    <col min="9955" max="9955" width="2.28515625" style="36" bestFit="1" customWidth="1"/>
    <col min="9956" max="9956" width="2" style="36" customWidth="1"/>
    <col min="9957" max="9957" width="1.7109375" style="36" bestFit="1" customWidth="1"/>
    <col min="9958" max="10199" width="11.42578125" style="36"/>
    <col min="10200" max="10200" width="1.85546875" style="36" bestFit="1" customWidth="1"/>
    <col min="10201" max="10202" width="2" style="36" bestFit="1" customWidth="1"/>
    <col min="10203" max="10203" width="2.5703125" style="36" customWidth="1"/>
    <col min="10204" max="10204" width="2.28515625" style="36" bestFit="1" customWidth="1"/>
    <col min="10205" max="10205" width="11.42578125" style="36"/>
    <col min="10206" max="10206" width="1.85546875" style="36" bestFit="1" customWidth="1"/>
    <col min="10207" max="10207" width="2" style="36" bestFit="1" customWidth="1"/>
    <col min="10208" max="10209" width="0" style="36" hidden="1" customWidth="1"/>
    <col min="10210" max="10210" width="2.140625" style="36" customWidth="1"/>
    <col min="10211" max="10211" width="2.28515625" style="36" bestFit="1" customWidth="1"/>
    <col min="10212" max="10212" width="2" style="36" customWidth="1"/>
    <col min="10213" max="10213" width="1.7109375" style="36" bestFit="1" customWidth="1"/>
    <col min="10214" max="10455" width="11.42578125" style="36"/>
    <col min="10456" max="10456" width="1.85546875" style="36" bestFit="1" customWidth="1"/>
    <col min="10457" max="10458" width="2" style="36" bestFit="1" customWidth="1"/>
    <col min="10459" max="10459" width="2.5703125" style="36" customWidth="1"/>
    <col min="10460" max="10460" width="2.28515625" style="36" bestFit="1" customWidth="1"/>
    <col min="10461" max="10461" width="11.42578125" style="36"/>
    <col min="10462" max="10462" width="1.85546875" style="36" bestFit="1" customWidth="1"/>
    <col min="10463" max="10463" width="2" style="36" bestFit="1" customWidth="1"/>
    <col min="10464" max="10465" width="0" style="36" hidden="1" customWidth="1"/>
    <col min="10466" max="10466" width="2.140625" style="36" customWidth="1"/>
    <col min="10467" max="10467" width="2.28515625" style="36" bestFit="1" customWidth="1"/>
    <col min="10468" max="10468" width="2" style="36" customWidth="1"/>
    <col min="10469" max="10469" width="1.7109375" style="36" bestFit="1" customWidth="1"/>
    <col min="10470" max="10711" width="11.42578125" style="36"/>
    <col min="10712" max="10712" width="1.85546875" style="36" bestFit="1" customWidth="1"/>
    <col min="10713" max="10714" width="2" style="36" bestFit="1" customWidth="1"/>
    <col min="10715" max="10715" width="2.5703125" style="36" customWidth="1"/>
    <col min="10716" max="10716" width="2.28515625" style="36" bestFit="1" customWidth="1"/>
    <col min="10717" max="10717" width="11.42578125" style="36"/>
    <col min="10718" max="10718" width="1.85546875" style="36" bestFit="1" customWidth="1"/>
    <col min="10719" max="10719" width="2" style="36" bestFit="1" customWidth="1"/>
    <col min="10720" max="10721" width="0" style="36" hidden="1" customWidth="1"/>
    <col min="10722" max="10722" width="2.140625" style="36" customWidth="1"/>
    <col min="10723" max="10723" width="2.28515625" style="36" bestFit="1" customWidth="1"/>
    <col min="10724" max="10724" width="2" style="36" customWidth="1"/>
    <col min="10725" max="10725" width="1.7109375" style="36" bestFit="1" customWidth="1"/>
    <col min="10726" max="10967" width="11.42578125" style="36"/>
    <col min="10968" max="10968" width="1.85546875" style="36" bestFit="1" customWidth="1"/>
    <col min="10969" max="10970" width="2" style="36" bestFit="1" customWidth="1"/>
    <col min="10971" max="10971" width="2.5703125" style="36" customWidth="1"/>
    <col min="10972" max="10972" width="2.28515625" style="36" bestFit="1" customWidth="1"/>
    <col min="10973" max="10973" width="11.42578125" style="36"/>
    <col min="10974" max="10974" width="1.85546875" style="36" bestFit="1" customWidth="1"/>
    <col min="10975" max="10975" width="2" style="36" bestFit="1" customWidth="1"/>
    <col min="10976" max="10977" width="0" style="36" hidden="1" customWidth="1"/>
    <col min="10978" max="10978" width="2.140625" style="36" customWidth="1"/>
    <col min="10979" max="10979" width="2.28515625" style="36" bestFit="1" customWidth="1"/>
    <col min="10980" max="10980" width="2" style="36" customWidth="1"/>
    <col min="10981" max="10981" width="1.7109375" style="36" bestFit="1" customWidth="1"/>
    <col min="10982" max="11223" width="11.42578125" style="36"/>
    <col min="11224" max="11224" width="1.85546875" style="36" bestFit="1" customWidth="1"/>
    <col min="11225" max="11226" width="2" style="36" bestFit="1" customWidth="1"/>
    <col min="11227" max="11227" width="2.5703125" style="36" customWidth="1"/>
    <col min="11228" max="11228" width="2.28515625" style="36" bestFit="1" customWidth="1"/>
    <col min="11229" max="11229" width="11.42578125" style="36"/>
    <col min="11230" max="11230" width="1.85546875" style="36" bestFit="1" customWidth="1"/>
    <col min="11231" max="11231" width="2" style="36" bestFit="1" customWidth="1"/>
    <col min="11232" max="11233" width="0" style="36" hidden="1" customWidth="1"/>
    <col min="11234" max="11234" width="2.140625" style="36" customWidth="1"/>
    <col min="11235" max="11235" width="2.28515625" style="36" bestFit="1" customWidth="1"/>
    <col min="11236" max="11236" width="2" style="36" customWidth="1"/>
    <col min="11237" max="11237" width="1.7109375" style="36" bestFit="1" customWidth="1"/>
    <col min="11238" max="11479" width="11.42578125" style="36"/>
    <col min="11480" max="11480" width="1.85546875" style="36" bestFit="1" customWidth="1"/>
    <col min="11481" max="11482" width="2" style="36" bestFit="1" customWidth="1"/>
    <col min="11483" max="11483" width="2.5703125" style="36" customWidth="1"/>
    <col min="11484" max="11484" width="2.28515625" style="36" bestFit="1" customWidth="1"/>
    <col min="11485" max="11485" width="11.42578125" style="36"/>
    <col min="11486" max="11486" width="1.85546875" style="36" bestFit="1" customWidth="1"/>
    <col min="11487" max="11487" width="2" style="36" bestFit="1" customWidth="1"/>
    <col min="11488" max="11489" width="0" style="36" hidden="1" customWidth="1"/>
    <col min="11490" max="11490" width="2.140625" style="36" customWidth="1"/>
    <col min="11491" max="11491" width="2.28515625" style="36" bestFit="1" customWidth="1"/>
    <col min="11492" max="11492" width="2" style="36" customWidth="1"/>
    <col min="11493" max="11493" width="1.7109375" style="36" bestFit="1" customWidth="1"/>
    <col min="11494" max="11735" width="11.42578125" style="36"/>
    <col min="11736" max="11736" width="1.85546875" style="36" bestFit="1" customWidth="1"/>
    <col min="11737" max="11738" width="2" style="36" bestFit="1" customWidth="1"/>
    <col min="11739" max="11739" width="2.5703125" style="36" customWidth="1"/>
    <col min="11740" max="11740" width="2.28515625" style="36" bestFit="1" customWidth="1"/>
    <col min="11741" max="11741" width="11.42578125" style="36"/>
    <col min="11742" max="11742" width="1.85546875" style="36" bestFit="1" customWidth="1"/>
    <col min="11743" max="11743" width="2" style="36" bestFit="1" customWidth="1"/>
    <col min="11744" max="11745" width="0" style="36" hidden="1" customWidth="1"/>
    <col min="11746" max="11746" width="2.140625" style="36" customWidth="1"/>
    <col min="11747" max="11747" width="2.28515625" style="36" bestFit="1" customWidth="1"/>
    <col min="11748" max="11748" width="2" style="36" customWidth="1"/>
    <col min="11749" max="11749" width="1.7109375" style="36" bestFit="1" customWidth="1"/>
    <col min="11750" max="11991" width="11.42578125" style="36"/>
    <col min="11992" max="11992" width="1.85546875" style="36" bestFit="1" customWidth="1"/>
    <col min="11993" max="11994" width="2" style="36" bestFit="1" customWidth="1"/>
    <col min="11995" max="11995" width="2.5703125" style="36" customWidth="1"/>
    <col min="11996" max="11996" width="2.28515625" style="36" bestFit="1" customWidth="1"/>
    <col min="11997" max="11997" width="11.42578125" style="36"/>
    <col min="11998" max="11998" width="1.85546875" style="36" bestFit="1" customWidth="1"/>
    <col min="11999" max="11999" width="2" style="36" bestFit="1" customWidth="1"/>
    <col min="12000" max="12001" width="0" style="36" hidden="1" customWidth="1"/>
    <col min="12002" max="12002" width="2.140625" style="36" customWidth="1"/>
    <col min="12003" max="12003" width="2.28515625" style="36" bestFit="1" customWidth="1"/>
    <col min="12004" max="12004" width="2" style="36" customWidth="1"/>
    <col min="12005" max="12005" width="1.7109375" style="36" bestFit="1" customWidth="1"/>
    <col min="12006" max="12247" width="11.42578125" style="36"/>
    <col min="12248" max="12248" width="1.85546875" style="36" bestFit="1" customWidth="1"/>
    <col min="12249" max="12250" width="2" style="36" bestFit="1" customWidth="1"/>
    <col min="12251" max="12251" width="2.5703125" style="36" customWidth="1"/>
    <col min="12252" max="12252" width="2.28515625" style="36" bestFit="1" customWidth="1"/>
    <col min="12253" max="12253" width="11.42578125" style="36"/>
    <col min="12254" max="12254" width="1.85546875" style="36" bestFit="1" customWidth="1"/>
    <col min="12255" max="12255" width="2" style="36" bestFit="1" customWidth="1"/>
    <col min="12256" max="12257" width="0" style="36" hidden="1" customWidth="1"/>
    <col min="12258" max="12258" width="2.140625" style="36" customWidth="1"/>
    <col min="12259" max="12259" width="2.28515625" style="36" bestFit="1" customWidth="1"/>
    <col min="12260" max="12260" width="2" style="36" customWidth="1"/>
    <col min="12261" max="12261" width="1.7109375" style="36" bestFit="1" customWidth="1"/>
    <col min="12262" max="12503" width="11.42578125" style="36"/>
    <col min="12504" max="12504" width="1.85546875" style="36" bestFit="1" customWidth="1"/>
    <col min="12505" max="12506" width="2" style="36" bestFit="1" customWidth="1"/>
    <col min="12507" max="12507" width="2.5703125" style="36" customWidth="1"/>
    <col min="12508" max="12508" width="2.28515625" style="36" bestFit="1" customWidth="1"/>
    <col min="12509" max="12509" width="11.42578125" style="36"/>
    <col min="12510" max="12510" width="1.85546875" style="36" bestFit="1" customWidth="1"/>
    <col min="12511" max="12511" width="2" style="36" bestFit="1" customWidth="1"/>
    <col min="12512" max="12513" width="0" style="36" hidden="1" customWidth="1"/>
    <col min="12514" max="12514" width="2.140625" style="36" customWidth="1"/>
    <col min="12515" max="12515" width="2.28515625" style="36" bestFit="1" customWidth="1"/>
    <col min="12516" max="12516" width="2" style="36" customWidth="1"/>
    <col min="12517" max="12517" width="1.7109375" style="36" bestFit="1" customWidth="1"/>
    <col min="12518" max="12759" width="11.42578125" style="36"/>
    <col min="12760" max="12760" width="1.85546875" style="36" bestFit="1" customWidth="1"/>
    <col min="12761" max="12762" width="2" style="36" bestFit="1" customWidth="1"/>
    <col min="12763" max="12763" width="2.5703125" style="36" customWidth="1"/>
    <col min="12764" max="12764" width="2.28515625" style="36" bestFit="1" customWidth="1"/>
    <col min="12765" max="12765" width="11.42578125" style="36"/>
    <col min="12766" max="12766" width="1.85546875" style="36" bestFit="1" customWidth="1"/>
    <col min="12767" max="12767" width="2" style="36" bestFit="1" customWidth="1"/>
    <col min="12768" max="12769" width="0" style="36" hidden="1" customWidth="1"/>
    <col min="12770" max="12770" width="2.140625" style="36" customWidth="1"/>
    <col min="12771" max="12771" width="2.28515625" style="36" bestFit="1" customWidth="1"/>
    <col min="12772" max="12772" width="2" style="36" customWidth="1"/>
    <col min="12773" max="12773" width="1.7109375" style="36" bestFit="1" customWidth="1"/>
    <col min="12774" max="13015" width="11.42578125" style="36"/>
    <col min="13016" max="13016" width="1.85546875" style="36" bestFit="1" customWidth="1"/>
    <col min="13017" max="13018" width="2" style="36" bestFit="1" customWidth="1"/>
    <col min="13019" max="13019" width="2.5703125" style="36" customWidth="1"/>
    <col min="13020" max="13020" width="2.28515625" style="36" bestFit="1" customWidth="1"/>
    <col min="13021" max="13021" width="11.42578125" style="36"/>
    <col min="13022" max="13022" width="1.85546875" style="36" bestFit="1" customWidth="1"/>
    <col min="13023" max="13023" width="2" style="36" bestFit="1" customWidth="1"/>
    <col min="13024" max="13025" width="0" style="36" hidden="1" customWidth="1"/>
    <col min="13026" max="13026" width="2.140625" style="36" customWidth="1"/>
    <col min="13027" max="13027" width="2.28515625" style="36" bestFit="1" customWidth="1"/>
    <col min="13028" max="13028" width="2" style="36" customWidth="1"/>
    <col min="13029" max="13029" width="1.7109375" style="36" bestFit="1" customWidth="1"/>
    <col min="13030" max="13271" width="11.42578125" style="36"/>
    <col min="13272" max="13272" width="1.85546875" style="36" bestFit="1" customWidth="1"/>
    <col min="13273" max="13274" width="2" style="36" bestFit="1" customWidth="1"/>
    <col min="13275" max="13275" width="2.5703125" style="36" customWidth="1"/>
    <col min="13276" max="13276" width="2.28515625" style="36" bestFit="1" customWidth="1"/>
    <col min="13277" max="13277" width="11.42578125" style="36"/>
    <col min="13278" max="13278" width="1.85546875" style="36" bestFit="1" customWidth="1"/>
    <col min="13279" max="13279" width="2" style="36" bestFit="1" customWidth="1"/>
    <col min="13280" max="13281" width="0" style="36" hidden="1" customWidth="1"/>
    <col min="13282" max="13282" width="2.140625" style="36" customWidth="1"/>
    <col min="13283" max="13283" width="2.28515625" style="36" bestFit="1" customWidth="1"/>
    <col min="13284" max="13284" width="2" style="36" customWidth="1"/>
    <col min="13285" max="13285" width="1.7109375" style="36" bestFit="1" customWidth="1"/>
    <col min="13286" max="13527" width="11.42578125" style="36"/>
    <col min="13528" max="13528" width="1.85546875" style="36" bestFit="1" customWidth="1"/>
    <col min="13529" max="13530" width="2" style="36" bestFit="1" customWidth="1"/>
    <col min="13531" max="13531" width="2.5703125" style="36" customWidth="1"/>
    <col min="13532" max="13532" width="2.28515625" style="36" bestFit="1" customWidth="1"/>
    <col min="13533" max="13533" width="11.42578125" style="36"/>
    <col min="13534" max="13534" width="1.85546875" style="36" bestFit="1" customWidth="1"/>
    <col min="13535" max="13535" width="2" style="36" bestFit="1" customWidth="1"/>
    <col min="13536" max="13537" width="0" style="36" hidden="1" customWidth="1"/>
    <col min="13538" max="13538" width="2.140625" style="36" customWidth="1"/>
    <col min="13539" max="13539" width="2.28515625" style="36" bestFit="1" customWidth="1"/>
    <col min="13540" max="13540" width="2" style="36" customWidth="1"/>
    <col min="13541" max="13541" width="1.7109375" style="36" bestFit="1" customWidth="1"/>
    <col min="13542" max="13783" width="11.42578125" style="36"/>
    <col min="13784" max="13784" width="1.85546875" style="36" bestFit="1" customWidth="1"/>
    <col min="13785" max="13786" width="2" style="36" bestFit="1" customWidth="1"/>
    <col min="13787" max="13787" width="2.5703125" style="36" customWidth="1"/>
    <col min="13788" max="13788" width="2.28515625" style="36" bestFit="1" customWidth="1"/>
    <col min="13789" max="13789" width="11.42578125" style="36"/>
    <col min="13790" max="13790" width="1.85546875" style="36" bestFit="1" customWidth="1"/>
    <col min="13791" max="13791" width="2" style="36" bestFit="1" customWidth="1"/>
    <col min="13792" max="13793" width="0" style="36" hidden="1" customWidth="1"/>
    <col min="13794" max="13794" width="2.140625" style="36" customWidth="1"/>
    <col min="13795" max="13795" width="2.28515625" style="36" bestFit="1" customWidth="1"/>
    <col min="13796" max="13796" width="2" style="36" customWidth="1"/>
    <col min="13797" max="13797" width="1.7109375" style="36" bestFit="1" customWidth="1"/>
    <col min="13798" max="14039" width="11.42578125" style="36"/>
    <col min="14040" max="14040" width="1.85546875" style="36" bestFit="1" customWidth="1"/>
    <col min="14041" max="14042" width="2" style="36" bestFit="1" customWidth="1"/>
    <col min="14043" max="14043" width="2.5703125" style="36" customWidth="1"/>
    <col min="14044" max="14044" width="2.28515625" style="36" bestFit="1" customWidth="1"/>
    <col min="14045" max="14045" width="11.42578125" style="36"/>
    <col min="14046" max="14046" width="1.85546875" style="36" bestFit="1" customWidth="1"/>
    <col min="14047" max="14047" width="2" style="36" bestFit="1" customWidth="1"/>
    <col min="14048" max="14049" width="0" style="36" hidden="1" customWidth="1"/>
    <col min="14050" max="14050" width="2.140625" style="36" customWidth="1"/>
    <col min="14051" max="14051" width="2.28515625" style="36" bestFit="1" customWidth="1"/>
    <col min="14052" max="14052" width="2" style="36" customWidth="1"/>
    <col min="14053" max="14053" width="1.7109375" style="36" bestFit="1" customWidth="1"/>
    <col min="14054" max="14295" width="11.42578125" style="36"/>
    <col min="14296" max="14296" width="1.85546875" style="36" bestFit="1" customWidth="1"/>
    <col min="14297" max="14298" width="2" style="36" bestFit="1" customWidth="1"/>
    <col min="14299" max="14299" width="2.5703125" style="36" customWidth="1"/>
    <col min="14300" max="14300" width="2.28515625" style="36" bestFit="1" customWidth="1"/>
    <col min="14301" max="14301" width="11.42578125" style="36"/>
    <col min="14302" max="14302" width="1.85546875" style="36" bestFit="1" customWidth="1"/>
    <col min="14303" max="14303" width="2" style="36" bestFit="1" customWidth="1"/>
    <col min="14304" max="14305" width="0" style="36" hidden="1" customWidth="1"/>
    <col min="14306" max="14306" width="2.140625" style="36" customWidth="1"/>
    <col min="14307" max="14307" width="2.28515625" style="36" bestFit="1" customWidth="1"/>
    <col min="14308" max="14308" width="2" style="36" customWidth="1"/>
    <col min="14309" max="14309" width="1.7109375" style="36" bestFit="1" customWidth="1"/>
    <col min="14310" max="14551" width="11.42578125" style="36"/>
    <col min="14552" max="14552" width="1.85546875" style="36" bestFit="1" customWidth="1"/>
    <col min="14553" max="14554" width="2" style="36" bestFit="1" customWidth="1"/>
    <col min="14555" max="14555" width="2.5703125" style="36" customWidth="1"/>
    <col min="14556" max="14556" width="2.28515625" style="36" bestFit="1" customWidth="1"/>
    <col min="14557" max="14557" width="11.42578125" style="36"/>
    <col min="14558" max="14558" width="1.85546875" style="36" bestFit="1" customWidth="1"/>
    <col min="14559" max="14559" width="2" style="36" bestFit="1" customWidth="1"/>
    <col min="14560" max="14561" width="0" style="36" hidden="1" customWidth="1"/>
    <col min="14562" max="14562" width="2.140625" style="36" customWidth="1"/>
    <col min="14563" max="14563" width="2.28515625" style="36" bestFit="1" customWidth="1"/>
    <col min="14564" max="14564" width="2" style="36" customWidth="1"/>
    <col min="14565" max="14565" width="1.7109375" style="36" bestFit="1" customWidth="1"/>
    <col min="14566" max="14807" width="11.42578125" style="36"/>
    <col min="14808" max="14808" width="1.85546875" style="36" bestFit="1" customWidth="1"/>
    <col min="14809" max="14810" width="2" style="36" bestFit="1" customWidth="1"/>
    <col min="14811" max="14811" width="2.5703125" style="36" customWidth="1"/>
    <col min="14812" max="14812" width="2.28515625" style="36" bestFit="1" customWidth="1"/>
    <col min="14813" max="14813" width="11.42578125" style="36"/>
    <col min="14814" max="14814" width="1.85546875" style="36" bestFit="1" customWidth="1"/>
    <col min="14815" max="14815" width="2" style="36" bestFit="1" customWidth="1"/>
    <col min="14816" max="14817" width="0" style="36" hidden="1" customWidth="1"/>
    <col min="14818" max="14818" width="2.140625" style="36" customWidth="1"/>
    <col min="14819" max="14819" width="2.28515625" style="36" bestFit="1" customWidth="1"/>
    <col min="14820" max="14820" width="2" style="36" customWidth="1"/>
    <col min="14821" max="14821" width="1.7109375" style="36" bestFit="1" customWidth="1"/>
    <col min="14822" max="15063" width="11.42578125" style="36"/>
    <col min="15064" max="15064" width="1.85546875" style="36" bestFit="1" customWidth="1"/>
    <col min="15065" max="15066" width="2" style="36" bestFit="1" customWidth="1"/>
    <col min="15067" max="15067" width="2.5703125" style="36" customWidth="1"/>
    <col min="15068" max="15068" width="2.28515625" style="36" bestFit="1" customWidth="1"/>
    <col min="15069" max="15069" width="11.42578125" style="36"/>
    <col min="15070" max="15070" width="1.85546875" style="36" bestFit="1" customWidth="1"/>
    <col min="15071" max="15071" width="2" style="36" bestFit="1" customWidth="1"/>
    <col min="15072" max="15073" width="0" style="36" hidden="1" customWidth="1"/>
    <col min="15074" max="15074" width="2.140625" style="36" customWidth="1"/>
    <col min="15075" max="15075" width="2.28515625" style="36" bestFit="1" customWidth="1"/>
    <col min="15076" max="15076" width="2" style="36" customWidth="1"/>
    <col min="15077" max="15077" width="1.7109375" style="36" bestFit="1" customWidth="1"/>
    <col min="15078" max="15319" width="11.42578125" style="36"/>
    <col min="15320" max="15320" width="1.85546875" style="36" bestFit="1" customWidth="1"/>
    <col min="15321" max="15322" width="2" style="36" bestFit="1" customWidth="1"/>
    <col min="15323" max="15323" width="2.5703125" style="36" customWidth="1"/>
    <col min="15324" max="15324" width="2.28515625" style="36" bestFit="1" customWidth="1"/>
    <col min="15325" max="15325" width="11.42578125" style="36"/>
    <col min="15326" max="15326" width="1.85546875" style="36" bestFit="1" customWidth="1"/>
    <col min="15327" max="15327" width="2" style="36" bestFit="1" customWidth="1"/>
    <col min="15328" max="15329" width="0" style="36" hidden="1" customWidth="1"/>
    <col min="15330" max="15330" width="2.140625" style="36" customWidth="1"/>
    <col min="15331" max="15331" width="2.28515625" style="36" bestFit="1" customWidth="1"/>
    <col min="15332" max="15332" width="2" style="36" customWidth="1"/>
    <col min="15333" max="15333" width="1.7109375" style="36" bestFit="1" customWidth="1"/>
    <col min="15334" max="15575" width="11.42578125" style="36"/>
    <col min="15576" max="15576" width="1.85546875" style="36" bestFit="1" customWidth="1"/>
    <col min="15577" max="15578" width="2" style="36" bestFit="1" customWidth="1"/>
    <col min="15579" max="15579" width="2.5703125" style="36" customWidth="1"/>
    <col min="15580" max="15580" width="2.28515625" style="36" bestFit="1" customWidth="1"/>
    <col min="15581" max="15581" width="11.42578125" style="36"/>
    <col min="15582" max="15582" width="1.85546875" style="36" bestFit="1" customWidth="1"/>
    <col min="15583" max="15583" width="2" style="36" bestFit="1" customWidth="1"/>
    <col min="15584" max="15585" width="0" style="36" hidden="1" customWidth="1"/>
    <col min="15586" max="15586" width="2.140625" style="36" customWidth="1"/>
    <col min="15587" max="15587" width="2.28515625" style="36" bestFit="1" customWidth="1"/>
    <col min="15588" max="15588" width="2" style="36" customWidth="1"/>
    <col min="15589" max="15589" width="1.7109375" style="36" bestFit="1" customWidth="1"/>
    <col min="15590" max="15831" width="11.42578125" style="36"/>
    <col min="15832" max="15832" width="1.85546875" style="36" bestFit="1" customWidth="1"/>
    <col min="15833" max="15834" width="2" style="36" bestFit="1" customWidth="1"/>
    <col min="15835" max="15835" width="2.5703125" style="36" customWidth="1"/>
    <col min="15836" max="15836" width="2.28515625" style="36" bestFit="1" customWidth="1"/>
    <col min="15837" max="15837" width="11.42578125" style="36"/>
    <col min="15838" max="15838" width="1.85546875" style="36" bestFit="1" customWidth="1"/>
    <col min="15839" max="15839" width="2" style="36" bestFit="1" customWidth="1"/>
    <col min="15840" max="15841" width="0" style="36" hidden="1" customWidth="1"/>
    <col min="15842" max="15842" width="2.140625" style="36" customWidth="1"/>
    <col min="15843" max="15843" width="2.28515625" style="36" bestFit="1" customWidth="1"/>
    <col min="15844" max="15844" width="2" style="36" customWidth="1"/>
    <col min="15845" max="15845" width="1.7109375" style="36" bestFit="1" customWidth="1"/>
    <col min="15846" max="16087" width="11.42578125" style="36"/>
    <col min="16088" max="16088" width="1.85546875" style="36" bestFit="1" customWidth="1"/>
    <col min="16089" max="16090" width="2" style="36" bestFit="1" customWidth="1"/>
    <col min="16091" max="16091" width="2.5703125" style="36" customWidth="1"/>
    <col min="16092" max="16092" width="2.28515625" style="36" bestFit="1" customWidth="1"/>
    <col min="16093" max="16093" width="11.42578125" style="36"/>
    <col min="16094" max="16094" width="1.85546875" style="36" bestFit="1" customWidth="1"/>
    <col min="16095" max="16095" width="2" style="36" bestFit="1" customWidth="1"/>
    <col min="16096" max="16097" width="0" style="36" hidden="1" customWidth="1"/>
    <col min="16098" max="16098" width="2.140625" style="36" customWidth="1"/>
    <col min="16099" max="16099" width="2.28515625" style="36" bestFit="1" customWidth="1"/>
    <col min="16100" max="16100" width="2" style="36" customWidth="1"/>
    <col min="16101" max="16101" width="1.7109375" style="36" bestFit="1" customWidth="1"/>
    <col min="16102" max="16384" width="11.42578125" style="36"/>
  </cols>
  <sheetData>
    <row r="1" spans="2:17">
      <c r="C1" s="38"/>
    </row>
    <row r="2" spans="2:17">
      <c r="E2" s="81"/>
      <c r="F2" s="38"/>
    </row>
    <row r="3" spans="2:17">
      <c r="E3" s="85"/>
      <c r="F3" s="38"/>
      <c r="J3" s="38"/>
      <c r="K3" s="73"/>
    </row>
    <row r="4" spans="2:17">
      <c r="E4" s="86"/>
      <c r="F4" s="38"/>
      <c r="J4" s="38"/>
    </row>
    <row r="5" spans="2:17">
      <c r="E5" s="87"/>
      <c r="F5" s="38"/>
      <c r="J5" s="77"/>
      <c r="K5" s="74"/>
    </row>
    <row r="6" spans="2:17">
      <c r="E6" s="87"/>
      <c r="F6" s="38"/>
      <c r="J6" s="77"/>
      <c r="K6" s="38"/>
      <c r="L6" s="38"/>
    </row>
    <row r="7" spans="2:17">
      <c r="E7" s="87"/>
      <c r="F7" s="72"/>
      <c r="G7" s="88"/>
      <c r="J7" s="38"/>
      <c r="K7" s="38"/>
    </row>
    <row r="8" spans="2:17">
      <c r="E8" s="89"/>
      <c r="F8" s="77"/>
      <c r="G8" s="38"/>
      <c r="J8" s="38"/>
      <c r="K8" s="38"/>
      <c r="N8" s="38"/>
    </row>
    <row r="9" spans="2:17" ht="13.5" thickBot="1">
      <c r="E9" s="87"/>
      <c r="F9" s="38"/>
    </row>
    <row r="10" spans="2:17" ht="13.5" customHeight="1" thickBot="1">
      <c r="E10" s="87"/>
      <c r="F10" s="224"/>
      <c r="G10" s="90"/>
      <c r="J10" s="38"/>
      <c r="K10" s="73"/>
      <c r="L10" s="38"/>
      <c r="N10" s="73"/>
    </row>
    <row r="11" spans="2:17">
      <c r="E11" s="91"/>
      <c r="F11" s="38"/>
      <c r="G11" s="38"/>
      <c r="K11" s="38"/>
      <c r="L11" s="38"/>
      <c r="M11" s="38"/>
    </row>
    <row r="12" spans="2:17">
      <c r="E12" s="92"/>
      <c r="F12" s="38"/>
      <c r="G12" s="93"/>
      <c r="I12" s="38"/>
    </row>
    <row r="13" spans="2:17">
      <c r="E13" s="94"/>
      <c r="F13" s="95"/>
      <c r="K13" s="38"/>
    </row>
    <row r="14" spans="2:17">
      <c r="E14" s="97"/>
      <c r="F14" s="38"/>
      <c r="J14" s="38"/>
      <c r="O14" s="38"/>
      <c r="Q14" s="38"/>
    </row>
    <row r="15" spans="2:17" ht="18" customHeight="1">
      <c r="C15" s="38"/>
      <c r="H15" s="75"/>
    </row>
    <row r="16" spans="2:17">
      <c r="B16" s="98"/>
      <c r="C16" s="38"/>
    </row>
    <row r="17" spans="2:8">
      <c r="C17" s="38"/>
    </row>
    <row r="18" spans="2:8">
      <c r="C18" s="38"/>
      <c r="H18" s="38"/>
    </row>
    <row r="19" spans="2:8">
      <c r="C19" s="38"/>
    </row>
    <row r="20" spans="2:8">
      <c r="C20" s="38"/>
    </row>
    <row r="21" spans="2:8">
      <c r="C21" s="38"/>
    </row>
    <row r="22" spans="2:8">
      <c r="C22" s="38"/>
    </row>
    <row r="23" spans="2:8">
      <c r="C23" s="38"/>
    </row>
    <row r="24" spans="2:8">
      <c r="C24" s="38"/>
    </row>
    <row r="25" spans="2:8">
      <c r="C25" s="38"/>
    </row>
    <row r="26" spans="2:8">
      <c r="C26" s="38"/>
    </row>
    <row r="27" spans="2:8">
      <c r="C27" s="38"/>
    </row>
    <row r="28" spans="2:8" ht="25.5">
      <c r="B28" s="78"/>
      <c r="C28" s="79" t="s">
        <v>643</v>
      </c>
      <c r="D28" s="80" t="s">
        <v>644</v>
      </c>
    </row>
    <row r="29" spans="2:8">
      <c r="B29" s="82" t="s">
        <v>9</v>
      </c>
      <c r="C29" s="83">
        <v>76535970000</v>
      </c>
      <c r="D29" s="84">
        <v>1.7662428345783035E-2</v>
      </c>
    </row>
    <row r="30" spans="2:8">
      <c r="B30" s="82" t="s">
        <v>10</v>
      </c>
      <c r="C30" s="83">
        <v>75422400000</v>
      </c>
      <c r="D30" s="84">
        <v>5.5585514144339085E-2</v>
      </c>
    </row>
    <row r="31" spans="2:8">
      <c r="B31" s="82" t="s">
        <v>11</v>
      </c>
      <c r="C31" s="83">
        <v>73791401000</v>
      </c>
      <c r="D31" s="84">
        <v>0.18061427742779948</v>
      </c>
    </row>
    <row r="32" spans="2:8">
      <c r="B32" s="82" t="s">
        <v>12</v>
      </c>
      <c r="C32" s="83">
        <v>73791401000</v>
      </c>
      <c r="D32" s="84">
        <v>0.24445616115894045</v>
      </c>
    </row>
    <row r="33" spans="1:4">
      <c r="B33" s="82" t="s">
        <v>13</v>
      </c>
      <c r="C33" s="83">
        <v>81923238000</v>
      </c>
      <c r="D33" s="84">
        <v>0.31541463406268194</v>
      </c>
    </row>
    <row r="34" spans="1:4">
      <c r="A34" s="75"/>
      <c r="B34" s="82" t="s">
        <v>14</v>
      </c>
      <c r="C34" s="83">
        <v>84926570000</v>
      </c>
      <c r="D34" s="84">
        <v>0.38786817739136292</v>
      </c>
    </row>
    <row r="35" spans="1:4">
      <c r="B35" s="82" t="s">
        <v>15</v>
      </c>
      <c r="C35" s="83"/>
      <c r="D35" s="84"/>
    </row>
    <row r="36" spans="1:4">
      <c r="B36" s="82" t="s">
        <v>545</v>
      </c>
      <c r="C36" s="83"/>
      <c r="D36" s="84"/>
    </row>
    <row r="37" spans="1:4">
      <c r="B37" s="82" t="s">
        <v>546</v>
      </c>
      <c r="C37" s="83"/>
      <c r="D37" s="84"/>
    </row>
    <row r="38" spans="1:4">
      <c r="B38" s="82" t="s">
        <v>547</v>
      </c>
      <c r="C38" s="83"/>
      <c r="D38" s="84"/>
    </row>
    <row r="39" spans="1:4">
      <c r="B39" s="82" t="s">
        <v>548</v>
      </c>
      <c r="C39" s="83"/>
      <c r="D39" s="84"/>
    </row>
    <row r="40" spans="1:4">
      <c r="B40" s="82" t="s">
        <v>549</v>
      </c>
      <c r="C40" s="83"/>
      <c r="D40" s="96"/>
    </row>
    <row r="41" spans="1:4">
      <c r="C41" s="38"/>
    </row>
    <row r="42" spans="1:4">
      <c r="B42" s="38"/>
      <c r="C42" s="73"/>
      <c r="D42" s="38"/>
    </row>
  </sheetData>
  <printOptions horizontalCentered="1" verticalCentered="1"/>
  <pageMargins left="1.3779527559055118" right="0.15748031496062992" top="1.0236220472440944" bottom="0.15748031496062992" header="0.47244094488188981" footer="0.15748031496062992"/>
  <pageSetup paperSize="147" scale="95" orientation="landscape" r:id="rId1"/>
  <headerFooter>
    <oddHeader>&amp;L&amp;10              GOBIERNO REGIONAL DE LOS LAGOS
DIVISIÓN DE PRESUPUESTO E INVERSIÓN REGIONAL
                               23-07-2019&amp;C&amp;"-,Negrita"&amp;20ESTADO SITUACION MES JUNIO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0:K40"/>
  <sheetViews>
    <sheetView workbookViewId="0">
      <selection activeCell="C31" sqref="C31"/>
    </sheetView>
  </sheetViews>
  <sheetFormatPr baseColWidth="10" defaultColWidth="11.42578125" defaultRowHeight="12.75"/>
  <cols>
    <col min="1" max="1" width="13.7109375" style="36" bestFit="1" customWidth="1"/>
    <col min="2" max="2" width="12.85546875" style="36" bestFit="1" customWidth="1"/>
    <col min="3" max="3" width="14.7109375" style="36" bestFit="1" customWidth="1"/>
    <col min="4" max="4" width="13.7109375" style="36" bestFit="1" customWidth="1"/>
    <col min="5" max="5" width="18.42578125" style="36" bestFit="1" customWidth="1"/>
    <col min="6" max="6" width="16.42578125" style="36" bestFit="1" customWidth="1"/>
    <col min="7" max="7" width="8" style="36" customWidth="1"/>
    <col min="8" max="8" width="3.28515625" style="36" customWidth="1"/>
    <col min="9" max="10" width="11.42578125" style="36"/>
    <col min="11" max="11" width="14.7109375" style="36" bestFit="1" customWidth="1"/>
    <col min="12" max="12" width="11.42578125" style="36"/>
    <col min="13" max="13" width="18.28515625" style="36" customWidth="1"/>
    <col min="14" max="206" width="11.42578125" style="36"/>
    <col min="207" max="207" width="1.85546875" style="36" bestFit="1" customWidth="1"/>
    <col min="208" max="209" width="2" style="36" bestFit="1" customWidth="1"/>
    <col min="210" max="210" width="2.5703125" style="36" customWidth="1"/>
    <col min="211" max="211" width="2.28515625" style="36" bestFit="1" customWidth="1"/>
    <col min="212" max="212" width="11.42578125" style="36"/>
    <col min="213" max="213" width="1.85546875" style="36" bestFit="1" customWidth="1"/>
    <col min="214" max="214" width="2" style="36" bestFit="1" customWidth="1"/>
    <col min="215" max="216" width="0" style="36" hidden="1" customWidth="1"/>
    <col min="217" max="217" width="2.140625" style="36" customWidth="1"/>
    <col min="218" max="218" width="2.28515625" style="36" bestFit="1" customWidth="1"/>
    <col min="219" max="219" width="2" style="36" customWidth="1"/>
    <col min="220" max="220" width="1.7109375" style="36" bestFit="1" customWidth="1"/>
    <col min="221" max="462" width="11.42578125" style="36"/>
    <col min="463" max="463" width="1.85546875" style="36" bestFit="1" customWidth="1"/>
    <col min="464" max="465" width="2" style="36" bestFit="1" customWidth="1"/>
    <col min="466" max="466" width="2.5703125" style="36" customWidth="1"/>
    <col min="467" max="467" width="2.28515625" style="36" bestFit="1" customWidth="1"/>
    <col min="468" max="468" width="11.42578125" style="36"/>
    <col min="469" max="469" width="1.85546875" style="36" bestFit="1" customWidth="1"/>
    <col min="470" max="470" width="2" style="36" bestFit="1" customWidth="1"/>
    <col min="471" max="472" width="0" style="36" hidden="1" customWidth="1"/>
    <col min="473" max="473" width="2.140625" style="36" customWidth="1"/>
    <col min="474" max="474" width="2.28515625" style="36" bestFit="1" customWidth="1"/>
    <col min="475" max="475" width="2" style="36" customWidth="1"/>
    <col min="476" max="476" width="1.7109375" style="36" bestFit="1" customWidth="1"/>
    <col min="477" max="718" width="11.42578125" style="36"/>
    <col min="719" max="719" width="1.85546875" style="36" bestFit="1" customWidth="1"/>
    <col min="720" max="721" width="2" style="36" bestFit="1" customWidth="1"/>
    <col min="722" max="722" width="2.5703125" style="36" customWidth="1"/>
    <col min="723" max="723" width="2.28515625" style="36" bestFit="1" customWidth="1"/>
    <col min="724" max="724" width="11.42578125" style="36"/>
    <col min="725" max="725" width="1.85546875" style="36" bestFit="1" customWidth="1"/>
    <col min="726" max="726" width="2" style="36" bestFit="1" customWidth="1"/>
    <col min="727" max="728" width="0" style="36" hidden="1" customWidth="1"/>
    <col min="729" max="729" width="2.140625" style="36" customWidth="1"/>
    <col min="730" max="730" width="2.28515625" style="36" bestFit="1" customWidth="1"/>
    <col min="731" max="731" width="2" style="36" customWidth="1"/>
    <col min="732" max="732" width="1.7109375" style="36" bestFit="1" customWidth="1"/>
    <col min="733" max="974" width="11.42578125" style="36"/>
    <col min="975" max="975" width="1.85546875" style="36" bestFit="1" customWidth="1"/>
    <col min="976" max="977" width="2" style="36" bestFit="1" customWidth="1"/>
    <col min="978" max="978" width="2.5703125" style="36" customWidth="1"/>
    <col min="979" max="979" width="2.28515625" style="36" bestFit="1" customWidth="1"/>
    <col min="980" max="980" width="11.42578125" style="36"/>
    <col min="981" max="981" width="1.85546875" style="36" bestFit="1" customWidth="1"/>
    <col min="982" max="982" width="2" style="36" bestFit="1" customWidth="1"/>
    <col min="983" max="984" width="0" style="36" hidden="1" customWidth="1"/>
    <col min="985" max="985" width="2.140625" style="36" customWidth="1"/>
    <col min="986" max="986" width="2.28515625" style="36" bestFit="1" customWidth="1"/>
    <col min="987" max="987" width="2" style="36" customWidth="1"/>
    <col min="988" max="988" width="1.7109375" style="36" bestFit="1" customWidth="1"/>
    <col min="989" max="1230" width="11.42578125" style="36"/>
    <col min="1231" max="1231" width="1.85546875" style="36" bestFit="1" customWidth="1"/>
    <col min="1232" max="1233" width="2" style="36" bestFit="1" customWidth="1"/>
    <col min="1234" max="1234" width="2.5703125" style="36" customWidth="1"/>
    <col min="1235" max="1235" width="2.28515625" style="36" bestFit="1" customWidth="1"/>
    <col min="1236" max="1236" width="11.42578125" style="36"/>
    <col min="1237" max="1237" width="1.85546875" style="36" bestFit="1" customWidth="1"/>
    <col min="1238" max="1238" width="2" style="36" bestFit="1" customWidth="1"/>
    <col min="1239" max="1240" width="0" style="36" hidden="1" customWidth="1"/>
    <col min="1241" max="1241" width="2.140625" style="36" customWidth="1"/>
    <col min="1242" max="1242" width="2.28515625" style="36" bestFit="1" customWidth="1"/>
    <col min="1243" max="1243" width="2" style="36" customWidth="1"/>
    <col min="1244" max="1244" width="1.7109375" style="36" bestFit="1" customWidth="1"/>
    <col min="1245" max="1486" width="11.42578125" style="36"/>
    <col min="1487" max="1487" width="1.85546875" style="36" bestFit="1" customWidth="1"/>
    <col min="1488" max="1489" width="2" style="36" bestFit="1" customWidth="1"/>
    <col min="1490" max="1490" width="2.5703125" style="36" customWidth="1"/>
    <col min="1491" max="1491" width="2.28515625" style="36" bestFit="1" customWidth="1"/>
    <col min="1492" max="1492" width="11.42578125" style="36"/>
    <col min="1493" max="1493" width="1.85546875" style="36" bestFit="1" customWidth="1"/>
    <col min="1494" max="1494" width="2" style="36" bestFit="1" customWidth="1"/>
    <col min="1495" max="1496" width="0" style="36" hidden="1" customWidth="1"/>
    <col min="1497" max="1497" width="2.140625" style="36" customWidth="1"/>
    <col min="1498" max="1498" width="2.28515625" style="36" bestFit="1" customWidth="1"/>
    <col min="1499" max="1499" width="2" style="36" customWidth="1"/>
    <col min="1500" max="1500" width="1.7109375" style="36" bestFit="1" customWidth="1"/>
    <col min="1501" max="1742" width="11.42578125" style="36"/>
    <col min="1743" max="1743" width="1.85546875" style="36" bestFit="1" customWidth="1"/>
    <col min="1744" max="1745" width="2" style="36" bestFit="1" customWidth="1"/>
    <col min="1746" max="1746" width="2.5703125" style="36" customWidth="1"/>
    <col min="1747" max="1747" width="2.28515625" style="36" bestFit="1" customWidth="1"/>
    <col min="1748" max="1748" width="11.42578125" style="36"/>
    <col min="1749" max="1749" width="1.85546875" style="36" bestFit="1" customWidth="1"/>
    <col min="1750" max="1750" width="2" style="36" bestFit="1" customWidth="1"/>
    <col min="1751" max="1752" width="0" style="36" hidden="1" customWidth="1"/>
    <col min="1753" max="1753" width="2.140625" style="36" customWidth="1"/>
    <col min="1754" max="1754" width="2.28515625" style="36" bestFit="1" customWidth="1"/>
    <col min="1755" max="1755" width="2" style="36" customWidth="1"/>
    <col min="1756" max="1756" width="1.7109375" style="36" bestFit="1" customWidth="1"/>
    <col min="1757" max="1998" width="11.42578125" style="36"/>
    <col min="1999" max="1999" width="1.85546875" style="36" bestFit="1" customWidth="1"/>
    <col min="2000" max="2001" width="2" style="36" bestFit="1" customWidth="1"/>
    <col min="2002" max="2002" width="2.5703125" style="36" customWidth="1"/>
    <col min="2003" max="2003" width="2.28515625" style="36" bestFit="1" customWidth="1"/>
    <col min="2004" max="2004" width="11.42578125" style="36"/>
    <col min="2005" max="2005" width="1.85546875" style="36" bestFit="1" customWidth="1"/>
    <col min="2006" max="2006" width="2" style="36" bestFit="1" customWidth="1"/>
    <col min="2007" max="2008" width="0" style="36" hidden="1" customWidth="1"/>
    <col min="2009" max="2009" width="2.140625" style="36" customWidth="1"/>
    <col min="2010" max="2010" width="2.28515625" style="36" bestFit="1" customWidth="1"/>
    <col min="2011" max="2011" width="2" style="36" customWidth="1"/>
    <col min="2012" max="2012" width="1.7109375" style="36" bestFit="1" customWidth="1"/>
    <col min="2013" max="2254" width="11.42578125" style="36"/>
    <col min="2255" max="2255" width="1.85546875" style="36" bestFit="1" customWidth="1"/>
    <col min="2256" max="2257" width="2" style="36" bestFit="1" customWidth="1"/>
    <col min="2258" max="2258" width="2.5703125" style="36" customWidth="1"/>
    <col min="2259" max="2259" width="2.28515625" style="36" bestFit="1" customWidth="1"/>
    <col min="2260" max="2260" width="11.42578125" style="36"/>
    <col min="2261" max="2261" width="1.85546875" style="36" bestFit="1" customWidth="1"/>
    <col min="2262" max="2262" width="2" style="36" bestFit="1" customWidth="1"/>
    <col min="2263" max="2264" width="0" style="36" hidden="1" customWidth="1"/>
    <col min="2265" max="2265" width="2.140625" style="36" customWidth="1"/>
    <col min="2266" max="2266" width="2.28515625" style="36" bestFit="1" customWidth="1"/>
    <col min="2267" max="2267" width="2" style="36" customWidth="1"/>
    <col min="2268" max="2268" width="1.7109375" style="36" bestFit="1" customWidth="1"/>
    <col min="2269" max="2510" width="11.42578125" style="36"/>
    <col min="2511" max="2511" width="1.85546875" style="36" bestFit="1" customWidth="1"/>
    <col min="2512" max="2513" width="2" style="36" bestFit="1" customWidth="1"/>
    <col min="2514" max="2514" width="2.5703125" style="36" customWidth="1"/>
    <col min="2515" max="2515" width="2.28515625" style="36" bestFit="1" customWidth="1"/>
    <col min="2516" max="2516" width="11.42578125" style="36"/>
    <col min="2517" max="2517" width="1.85546875" style="36" bestFit="1" customWidth="1"/>
    <col min="2518" max="2518" width="2" style="36" bestFit="1" customWidth="1"/>
    <col min="2519" max="2520" width="0" style="36" hidden="1" customWidth="1"/>
    <col min="2521" max="2521" width="2.140625" style="36" customWidth="1"/>
    <col min="2522" max="2522" width="2.28515625" style="36" bestFit="1" customWidth="1"/>
    <col min="2523" max="2523" width="2" style="36" customWidth="1"/>
    <col min="2524" max="2524" width="1.7109375" style="36" bestFit="1" customWidth="1"/>
    <col min="2525" max="2766" width="11.42578125" style="36"/>
    <col min="2767" max="2767" width="1.85546875" style="36" bestFit="1" customWidth="1"/>
    <col min="2768" max="2769" width="2" style="36" bestFit="1" customWidth="1"/>
    <col min="2770" max="2770" width="2.5703125" style="36" customWidth="1"/>
    <col min="2771" max="2771" width="2.28515625" style="36" bestFit="1" customWidth="1"/>
    <col min="2772" max="2772" width="11.42578125" style="36"/>
    <col min="2773" max="2773" width="1.85546875" style="36" bestFit="1" customWidth="1"/>
    <col min="2774" max="2774" width="2" style="36" bestFit="1" customWidth="1"/>
    <col min="2775" max="2776" width="0" style="36" hidden="1" customWidth="1"/>
    <col min="2777" max="2777" width="2.140625" style="36" customWidth="1"/>
    <col min="2778" max="2778" width="2.28515625" style="36" bestFit="1" customWidth="1"/>
    <col min="2779" max="2779" width="2" style="36" customWidth="1"/>
    <col min="2780" max="2780" width="1.7109375" style="36" bestFit="1" customWidth="1"/>
    <col min="2781" max="3022" width="11.42578125" style="36"/>
    <col min="3023" max="3023" width="1.85546875" style="36" bestFit="1" customWidth="1"/>
    <col min="3024" max="3025" width="2" style="36" bestFit="1" customWidth="1"/>
    <col min="3026" max="3026" width="2.5703125" style="36" customWidth="1"/>
    <col min="3027" max="3027" width="2.28515625" style="36" bestFit="1" customWidth="1"/>
    <col min="3028" max="3028" width="11.42578125" style="36"/>
    <col min="3029" max="3029" width="1.85546875" style="36" bestFit="1" customWidth="1"/>
    <col min="3030" max="3030" width="2" style="36" bestFit="1" customWidth="1"/>
    <col min="3031" max="3032" width="0" style="36" hidden="1" customWidth="1"/>
    <col min="3033" max="3033" width="2.140625" style="36" customWidth="1"/>
    <col min="3034" max="3034" width="2.28515625" style="36" bestFit="1" customWidth="1"/>
    <col min="3035" max="3035" width="2" style="36" customWidth="1"/>
    <col min="3036" max="3036" width="1.7109375" style="36" bestFit="1" customWidth="1"/>
    <col min="3037" max="3278" width="11.42578125" style="36"/>
    <col min="3279" max="3279" width="1.85546875" style="36" bestFit="1" customWidth="1"/>
    <col min="3280" max="3281" width="2" style="36" bestFit="1" customWidth="1"/>
    <col min="3282" max="3282" width="2.5703125" style="36" customWidth="1"/>
    <col min="3283" max="3283" width="2.28515625" style="36" bestFit="1" customWidth="1"/>
    <col min="3284" max="3284" width="11.42578125" style="36"/>
    <col min="3285" max="3285" width="1.85546875" style="36" bestFit="1" customWidth="1"/>
    <col min="3286" max="3286" width="2" style="36" bestFit="1" customWidth="1"/>
    <col min="3287" max="3288" width="0" style="36" hidden="1" customWidth="1"/>
    <col min="3289" max="3289" width="2.140625" style="36" customWidth="1"/>
    <col min="3290" max="3290" width="2.28515625" style="36" bestFit="1" customWidth="1"/>
    <col min="3291" max="3291" width="2" style="36" customWidth="1"/>
    <col min="3292" max="3292" width="1.7109375" style="36" bestFit="1" customWidth="1"/>
    <col min="3293" max="3534" width="11.42578125" style="36"/>
    <col min="3535" max="3535" width="1.85546875" style="36" bestFit="1" customWidth="1"/>
    <col min="3536" max="3537" width="2" style="36" bestFit="1" customWidth="1"/>
    <col min="3538" max="3538" width="2.5703125" style="36" customWidth="1"/>
    <col min="3539" max="3539" width="2.28515625" style="36" bestFit="1" customWidth="1"/>
    <col min="3540" max="3540" width="11.42578125" style="36"/>
    <col min="3541" max="3541" width="1.85546875" style="36" bestFit="1" customWidth="1"/>
    <col min="3542" max="3542" width="2" style="36" bestFit="1" customWidth="1"/>
    <col min="3543" max="3544" width="0" style="36" hidden="1" customWidth="1"/>
    <col min="3545" max="3545" width="2.140625" style="36" customWidth="1"/>
    <col min="3546" max="3546" width="2.28515625" style="36" bestFit="1" customWidth="1"/>
    <col min="3547" max="3547" width="2" style="36" customWidth="1"/>
    <col min="3548" max="3548" width="1.7109375" style="36" bestFit="1" customWidth="1"/>
    <col min="3549" max="3790" width="11.42578125" style="36"/>
    <col min="3791" max="3791" width="1.85546875" style="36" bestFit="1" customWidth="1"/>
    <col min="3792" max="3793" width="2" style="36" bestFit="1" customWidth="1"/>
    <col min="3794" max="3794" width="2.5703125" style="36" customWidth="1"/>
    <col min="3795" max="3795" width="2.28515625" style="36" bestFit="1" customWidth="1"/>
    <col min="3796" max="3796" width="11.42578125" style="36"/>
    <col min="3797" max="3797" width="1.85546875" style="36" bestFit="1" customWidth="1"/>
    <col min="3798" max="3798" width="2" style="36" bestFit="1" customWidth="1"/>
    <col min="3799" max="3800" width="0" style="36" hidden="1" customWidth="1"/>
    <col min="3801" max="3801" width="2.140625" style="36" customWidth="1"/>
    <col min="3802" max="3802" width="2.28515625" style="36" bestFit="1" customWidth="1"/>
    <col min="3803" max="3803" width="2" style="36" customWidth="1"/>
    <col min="3804" max="3804" width="1.7109375" style="36" bestFit="1" customWidth="1"/>
    <col min="3805" max="4046" width="11.42578125" style="36"/>
    <col min="4047" max="4047" width="1.85546875" style="36" bestFit="1" customWidth="1"/>
    <col min="4048" max="4049" width="2" style="36" bestFit="1" customWidth="1"/>
    <col min="4050" max="4050" width="2.5703125" style="36" customWidth="1"/>
    <col min="4051" max="4051" width="2.28515625" style="36" bestFit="1" customWidth="1"/>
    <col min="4052" max="4052" width="11.42578125" style="36"/>
    <col min="4053" max="4053" width="1.85546875" style="36" bestFit="1" customWidth="1"/>
    <col min="4054" max="4054" width="2" style="36" bestFit="1" customWidth="1"/>
    <col min="4055" max="4056" width="0" style="36" hidden="1" customWidth="1"/>
    <col min="4057" max="4057" width="2.140625" style="36" customWidth="1"/>
    <col min="4058" max="4058" width="2.28515625" style="36" bestFit="1" customWidth="1"/>
    <col min="4059" max="4059" width="2" style="36" customWidth="1"/>
    <col min="4060" max="4060" width="1.7109375" style="36" bestFit="1" customWidth="1"/>
    <col min="4061" max="4302" width="11.42578125" style="36"/>
    <col min="4303" max="4303" width="1.85546875" style="36" bestFit="1" customWidth="1"/>
    <col min="4304" max="4305" width="2" style="36" bestFit="1" customWidth="1"/>
    <col min="4306" max="4306" width="2.5703125" style="36" customWidth="1"/>
    <col min="4307" max="4307" width="2.28515625" style="36" bestFit="1" customWidth="1"/>
    <col min="4308" max="4308" width="11.42578125" style="36"/>
    <col min="4309" max="4309" width="1.85546875" style="36" bestFit="1" customWidth="1"/>
    <col min="4310" max="4310" width="2" style="36" bestFit="1" customWidth="1"/>
    <col min="4311" max="4312" width="0" style="36" hidden="1" customWidth="1"/>
    <col min="4313" max="4313" width="2.140625" style="36" customWidth="1"/>
    <col min="4314" max="4314" width="2.28515625" style="36" bestFit="1" customWidth="1"/>
    <col min="4315" max="4315" width="2" style="36" customWidth="1"/>
    <col min="4316" max="4316" width="1.7109375" style="36" bestFit="1" customWidth="1"/>
    <col min="4317" max="4558" width="11.42578125" style="36"/>
    <col min="4559" max="4559" width="1.85546875" style="36" bestFit="1" customWidth="1"/>
    <col min="4560" max="4561" width="2" style="36" bestFit="1" customWidth="1"/>
    <col min="4562" max="4562" width="2.5703125" style="36" customWidth="1"/>
    <col min="4563" max="4563" width="2.28515625" style="36" bestFit="1" customWidth="1"/>
    <col min="4564" max="4564" width="11.42578125" style="36"/>
    <col min="4565" max="4565" width="1.85546875" style="36" bestFit="1" customWidth="1"/>
    <col min="4566" max="4566" width="2" style="36" bestFit="1" customWidth="1"/>
    <col min="4567" max="4568" width="0" style="36" hidden="1" customWidth="1"/>
    <col min="4569" max="4569" width="2.140625" style="36" customWidth="1"/>
    <col min="4570" max="4570" width="2.28515625" style="36" bestFit="1" customWidth="1"/>
    <col min="4571" max="4571" width="2" style="36" customWidth="1"/>
    <col min="4572" max="4572" width="1.7109375" style="36" bestFit="1" customWidth="1"/>
    <col min="4573" max="4814" width="11.42578125" style="36"/>
    <col min="4815" max="4815" width="1.85546875" style="36" bestFit="1" customWidth="1"/>
    <col min="4816" max="4817" width="2" style="36" bestFit="1" customWidth="1"/>
    <col min="4818" max="4818" width="2.5703125" style="36" customWidth="1"/>
    <col min="4819" max="4819" width="2.28515625" style="36" bestFit="1" customWidth="1"/>
    <col min="4820" max="4820" width="11.42578125" style="36"/>
    <col min="4821" max="4821" width="1.85546875" style="36" bestFit="1" customWidth="1"/>
    <col min="4822" max="4822" width="2" style="36" bestFit="1" customWidth="1"/>
    <col min="4823" max="4824" width="0" style="36" hidden="1" customWidth="1"/>
    <col min="4825" max="4825" width="2.140625" style="36" customWidth="1"/>
    <col min="4826" max="4826" width="2.28515625" style="36" bestFit="1" customWidth="1"/>
    <col min="4827" max="4827" width="2" style="36" customWidth="1"/>
    <col min="4828" max="4828" width="1.7109375" style="36" bestFit="1" customWidth="1"/>
    <col min="4829" max="5070" width="11.42578125" style="36"/>
    <col min="5071" max="5071" width="1.85546875" style="36" bestFit="1" customWidth="1"/>
    <col min="5072" max="5073" width="2" style="36" bestFit="1" customWidth="1"/>
    <col min="5074" max="5074" width="2.5703125" style="36" customWidth="1"/>
    <col min="5075" max="5075" width="2.28515625" style="36" bestFit="1" customWidth="1"/>
    <col min="5076" max="5076" width="11.42578125" style="36"/>
    <col min="5077" max="5077" width="1.85546875" style="36" bestFit="1" customWidth="1"/>
    <col min="5078" max="5078" width="2" style="36" bestFit="1" customWidth="1"/>
    <col min="5079" max="5080" width="0" style="36" hidden="1" customWidth="1"/>
    <col min="5081" max="5081" width="2.140625" style="36" customWidth="1"/>
    <col min="5082" max="5082" width="2.28515625" style="36" bestFit="1" customWidth="1"/>
    <col min="5083" max="5083" width="2" style="36" customWidth="1"/>
    <col min="5084" max="5084" width="1.7109375" style="36" bestFit="1" customWidth="1"/>
    <col min="5085" max="5326" width="11.42578125" style="36"/>
    <col min="5327" max="5327" width="1.85546875" style="36" bestFit="1" customWidth="1"/>
    <col min="5328" max="5329" width="2" style="36" bestFit="1" customWidth="1"/>
    <col min="5330" max="5330" width="2.5703125" style="36" customWidth="1"/>
    <col min="5331" max="5331" width="2.28515625" style="36" bestFit="1" customWidth="1"/>
    <col min="5332" max="5332" width="11.42578125" style="36"/>
    <col min="5333" max="5333" width="1.85546875" style="36" bestFit="1" customWidth="1"/>
    <col min="5334" max="5334" width="2" style="36" bestFit="1" customWidth="1"/>
    <col min="5335" max="5336" width="0" style="36" hidden="1" customWidth="1"/>
    <col min="5337" max="5337" width="2.140625" style="36" customWidth="1"/>
    <col min="5338" max="5338" width="2.28515625" style="36" bestFit="1" customWidth="1"/>
    <col min="5339" max="5339" width="2" style="36" customWidth="1"/>
    <col min="5340" max="5340" width="1.7109375" style="36" bestFit="1" customWidth="1"/>
    <col min="5341" max="5582" width="11.42578125" style="36"/>
    <col min="5583" max="5583" width="1.85546875" style="36" bestFit="1" customWidth="1"/>
    <col min="5584" max="5585" width="2" style="36" bestFit="1" customWidth="1"/>
    <col min="5586" max="5586" width="2.5703125" style="36" customWidth="1"/>
    <col min="5587" max="5587" width="2.28515625" style="36" bestFit="1" customWidth="1"/>
    <col min="5588" max="5588" width="11.42578125" style="36"/>
    <col min="5589" max="5589" width="1.85546875" style="36" bestFit="1" customWidth="1"/>
    <col min="5590" max="5590" width="2" style="36" bestFit="1" customWidth="1"/>
    <col min="5591" max="5592" width="0" style="36" hidden="1" customWidth="1"/>
    <col min="5593" max="5593" width="2.140625" style="36" customWidth="1"/>
    <col min="5594" max="5594" width="2.28515625" style="36" bestFit="1" customWidth="1"/>
    <col min="5595" max="5595" width="2" style="36" customWidth="1"/>
    <col min="5596" max="5596" width="1.7109375" style="36" bestFit="1" customWidth="1"/>
    <col min="5597" max="5838" width="11.42578125" style="36"/>
    <col min="5839" max="5839" width="1.85546875" style="36" bestFit="1" customWidth="1"/>
    <col min="5840" max="5841" width="2" style="36" bestFit="1" customWidth="1"/>
    <col min="5842" max="5842" width="2.5703125" style="36" customWidth="1"/>
    <col min="5843" max="5843" width="2.28515625" style="36" bestFit="1" customWidth="1"/>
    <col min="5844" max="5844" width="11.42578125" style="36"/>
    <col min="5845" max="5845" width="1.85546875" style="36" bestFit="1" customWidth="1"/>
    <col min="5846" max="5846" width="2" style="36" bestFit="1" customWidth="1"/>
    <col min="5847" max="5848" width="0" style="36" hidden="1" customWidth="1"/>
    <col min="5849" max="5849" width="2.140625" style="36" customWidth="1"/>
    <col min="5850" max="5850" width="2.28515625" style="36" bestFit="1" customWidth="1"/>
    <col min="5851" max="5851" width="2" style="36" customWidth="1"/>
    <col min="5852" max="5852" width="1.7109375" style="36" bestFit="1" customWidth="1"/>
    <col min="5853" max="6094" width="11.42578125" style="36"/>
    <col min="6095" max="6095" width="1.85546875" style="36" bestFit="1" customWidth="1"/>
    <col min="6096" max="6097" width="2" style="36" bestFit="1" customWidth="1"/>
    <col min="6098" max="6098" width="2.5703125" style="36" customWidth="1"/>
    <col min="6099" max="6099" width="2.28515625" style="36" bestFit="1" customWidth="1"/>
    <col min="6100" max="6100" width="11.42578125" style="36"/>
    <col min="6101" max="6101" width="1.85546875" style="36" bestFit="1" customWidth="1"/>
    <col min="6102" max="6102" width="2" style="36" bestFit="1" customWidth="1"/>
    <col min="6103" max="6104" width="0" style="36" hidden="1" customWidth="1"/>
    <col min="6105" max="6105" width="2.140625" style="36" customWidth="1"/>
    <col min="6106" max="6106" width="2.28515625" style="36" bestFit="1" customWidth="1"/>
    <col min="6107" max="6107" width="2" style="36" customWidth="1"/>
    <col min="6108" max="6108" width="1.7109375" style="36" bestFit="1" customWidth="1"/>
    <col min="6109" max="6350" width="11.42578125" style="36"/>
    <col min="6351" max="6351" width="1.85546875" style="36" bestFit="1" customWidth="1"/>
    <col min="6352" max="6353" width="2" style="36" bestFit="1" customWidth="1"/>
    <col min="6354" max="6354" width="2.5703125" style="36" customWidth="1"/>
    <col min="6355" max="6355" width="2.28515625" style="36" bestFit="1" customWidth="1"/>
    <col min="6356" max="6356" width="11.42578125" style="36"/>
    <col min="6357" max="6357" width="1.85546875" style="36" bestFit="1" customWidth="1"/>
    <col min="6358" max="6358" width="2" style="36" bestFit="1" customWidth="1"/>
    <col min="6359" max="6360" width="0" style="36" hidden="1" customWidth="1"/>
    <col min="6361" max="6361" width="2.140625" style="36" customWidth="1"/>
    <col min="6362" max="6362" width="2.28515625" style="36" bestFit="1" customWidth="1"/>
    <col min="6363" max="6363" width="2" style="36" customWidth="1"/>
    <col min="6364" max="6364" width="1.7109375" style="36" bestFit="1" customWidth="1"/>
    <col min="6365" max="6606" width="11.42578125" style="36"/>
    <col min="6607" max="6607" width="1.85546875" style="36" bestFit="1" customWidth="1"/>
    <col min="6608" max="6609" width="2" style="36" bestFit="1" customWidth="1"/>
    <col min="6610" max="6610" width="2.5703125" style="36" customWidth="1"/>
    <col min="6611" max="6611" width="2.28515625" style="36" bestFit="1" customWidth="1"/>
    <col min="6612" max="6612" width="11.42578125" style="36"/>
    <col min="6613" max="6613" width="1.85546875" style="36" bestFit="1" customWidth="1"/>
    <col min="6614" max="6614" width="2" style="36" bestFit="1" customWidth="1"/>
    <col min="6615" max="6616" width="0" style="36" hidden="1" customWidth="1"/>
    <col min="6617" max="6617" width="2.140625" style="36" customWidth="1"/>
    <col min="6618" max="6618" width="2.28515625" style="36" bestFit="1" customWidth="1"/>
    <col min="6619" max="6619" width="2" style="36" customWidth="1"/>
    <col min="6620" max="6620" width="1.7109375" style="36" bestFit="1" customWidth="1"/>
    <col min="6621" max="6862" width="11.42578125" style="36"/>
    <col min="6863" max="6863" width="1.85546875" style="36" bestFit="1" customWidth="1"/>
    <col min="6864" max="6865" width="2" style="36" bestFit="1" customWidth="1"/>
    <col min="6866" max="6866" width="2.5703125" style="36" customWidth="1"/>
    <col min="6867" max="6867" width="2.28515625" style="36" bestFit="1" customWidth="1"/>
    <col min="6868" max="6868" width="11.42578125" style="36"/>
    <col min="6869" max="6869" width="1.85546875" style="36" bestFit="1" customWidth="1"/>
    <col min="6870" max="6870" width="2" style="36" bestFit="1" customWidth="1"/>
    <col min="6871" max="6872" width="0" style="36" hidden="1" customWidth="1"/>
    <col min="6873" max="6873" width="2.140625" style="36" customWidth="1"/>
    <col min="6874" max="6874" width="2.28515625" style="36" bestFit="1" customWidth="1"/>
    <col min="6875" max="6875" width="2" style="36" customWidth="1"/>
    <col min="6876" max="6876" width="1.7109375" style="36" bestFit="1" customWidth="1"/>
    <col min="6877" max="7118" width="11.42578125" style="36"/>
    <col min="7119" max="7119" width="1.85546875" style="36" bestFit="1" customWidth="1"/>
    <col min="7120" max="7121" width="2" style="36" bestFit="1" customWidth="1"/>
    <col min="7122" max="7122" width="2.5703125" style="36" customWidth="1"/>
    <col min="7123" max="7123" width="2.28515625" style="36" bestFit="1" customWidth="1"/>
    <col min="7124" max="7124" width="11.42578125" style="36"/>
    <col min="7125" max="7125" width="1.85546875" style="36" bestFit="1" customWidth="1"/>
    <col min="7126" max="7126" width="2" style="36" bestFit="1" customWidth="1"/>
    <col min="7127" max="7128" width="0" style="36" hidden="1" customWidth="1"/>
    <col min="7129" max="7129" width="2.140625" style="36" customWidth="1"/>
    <col min="7130" max="7130" width="2.28515625" style="36" bestFit="1" customWidth="1"/>
    <col min="7131" max="7131" width="2" style="36" customWidth="1"/>
    <col min="7132" max="7132" width="1.7109375" style="36" bestFit="1" customWidth="1"/>
    <col min="7133" max="7374" width="11.42578125" style="36"/>
    <col min="7375" max="7375" width="1.85546875" style="36" bestFit="1" customWidth="1"/>
    <col min="7376" max="7377" width="2" style="36" bestFit="1" customWidth="1"/>
    <col min="7378" max="7378" width="2.5703125" style="36" customWidth="1"/>
    <col min="7379" max="7379" width="2.28515625" style="36" bestFit="1" customWidth="1"/>
    <col min="7380" max="7380" width="11.42578125" style="36"/>
    <col min="7381" max="7381" width="1.85546875" style="36" bestFit="1" customWidth="1"/>
    <col min="7382" max="7382" width="2" style="36" bestFit="1" customWidth="1"/>
    <col min="7383" max="7384" width="0" style="36" hidden="1" customWidth="1"/>
    <col min="7385" max="7385" width="2.140625" style="36" customWidth="1"/>
    <col min="7386" max="7386" width="2.28515625" style="36" bestFit="1" customWidth="1"/>
    <col min="7387" max="7387" width="2" style="36" customWidth="1"/>
    <col min="7388" max="7388" width="1.7109375" style="36" bestFit="1" customWidth="1"/>
    <col min="7389" max="7630" width="11.42578125" style="36"/>
    <col min="7631" max="7631" width="1.85546875" style="36" bestFit="1" customWidth="1"/>
    <col min="7632" max="7633" width="2" style="36" bestFit="1" customWidth="1"/>
    <col min="7634" max="7634" width="2.5703125" style="36" customWidth="1"/>
    <col min="7635" max="7635" width="2.28515625" style="36" bestFit="1" customWidth="1"/>
    <col min="7636" max="7636" width="11.42578125" style="36"/>
    <col min="7637" max="7637" width="1.85546875" style="36" bestFit="1" customWidth="1"/>
    <col min="7638" max="7638" width="2" style="36" bestFit="1" customWidth="1"/>
    <col min="7639" max="7640" width="0" style="36" hidden="1" customWidth="1"/>
    <col min="7641" max="7641" width="2.140625" style="36" customWidth="1"/>
    <col min="7642" max="7642" width="2.28515625" style="36" bestFit="1" customWidth="1"/>
    <col min="7643" max="7643" width="2" style="36" customWidth="1"/>
    <col min="7644" max="7644" width="1.7109375" style="36" bestFit="1" customWidth="1"/>
    <col min="7645" max="7886" width="11.42578125" style="36"/>
    <col min="7887" max="7887" width="1.85546875" style="36" bestFit="1" customWidth="1"/>
    <col min="7888" max="7889" width="2" style="36" bestFit="1" customWidth="1"/>
    <col min="7890" max="7890" width="2.5703125" style="36" customWidth="1"/>
    <col min="7891" max="7891" width="2.28515625" style="36" bestFit="1" customWidth="1"/>
    <col min="7892" max="7892" width="11.42578125" style="36"/>
    <col min="7893" max="7893" width="1.85546875" style="36" bestFit="1" customWidth="1"/>
    <col min="7894" max="7894" width="2" style="36" bestFit="1" customWidth="1"/>
    <col min="7895" max="7896" width="0" style="36" hidden="1" customWidth="1"/>
    <col min="7897" max="7897" width="2.140625" style="36" customWidth="1"/>
    <col min="7898" max="7898" width="2.28515625" style="36" bestFit="1" customWidth="1"/>
    <col min="7899" max="7899" width="2" style="36" customWidth="1"/>
    <col min="7900" max="7900" width="1.7109375" style="36" bestFit="1" customWidth="1"/>
    <col min="7901" max="8142" width="11.42578125" style="36"/>
    <col min="8143" max="8143" width="1.85546875" style="36" bestFit="1" customWidth="1"/>
    <col min="8144" max="8145" width="2" style="36" bestFit="1" customWidth="1"/>
    <col min="8146" max="8146" width="2.5703125" style="36" customWidth="1"/>
    <col min="8147" max="8147" width="2.28515625" style="36" bestFit="1" customWidth="1"/>
    <col min="8148" max="8148" width="11.42578125" style="36"/>
    <col min="8149" max="8149" width="1.85546875" style="36" bestFit="1" customWidth="1"/>
    <col min="8150" max="8150" width="2" style="36" bestFit="1" customWidth="1"/>
    <col min="8151" max="8152" width="0" style="36" hidden="1" customWidth="1"/>
    <col min="8153" max="8153" width="2.140625" style="36" customWidth="1"/>
    <col min="8154" max="8154" width="2.28515625" style="36" bestFit="1" customWidth="1"/>
    <col min="8155" max="8155" width="2" style="36" customWidth="1"/>
    <col min="8156" max="8156" width="1.7109375" style="36" bestFit="1" customWidth="1"/>
    <col min="8157" max="8398" width="11.42578125" style="36"/>
    <col min="8399" max="8399" width="1.85546875" style="36" bestFit="1" customWidth="1"/>
    <col min="8400" max="8401" width="2" style="36" bestFit="1" customWidth="1"/>
    <col min="8402" max="8402" width="2.5703125" style="36" customWidth="1"/>
    <col min="8403" max="8403" width="2.28515625" style="36" bestFit="1" customWidth="1"/>
    <col min="8404" max="8404" width="11.42578125" style="36"/>
    <col min="8405" max="8405" width="1.85546875" style="36" bestFit="1" customWidth="1"/>
    <col min="8406" max="8406" width="2" style="36" bestFit="1" customWidth="1"/>
    <col min="8407" max="8408" width="0" style="36" hidden="1" customWidth="1"/>
    <col min="8409" max="8409" width="2.140625" style="36" customWidth="1"/>
    <col min="8410" max="8410" width="2.28515625" style="36" bestFit="1" customWidth="1"/>
    <col min="8411" max="8411" width="2" style="36" customWidth="1"/>
    <col min="8412" max="8412" width="1.7109375" style="36" bestFit="1" customWidth="1"/>
    <col min="8413" max="8654" width="11.42578125" style="36"/>
    <col min="8655" max="8655" width="1.85546875" style="36" bestFit="1" customWidth="1"/>
    <col min="8656" max="8657" width="2" style="36" bestFit="1" customWidth="1"/>
    <col min="8658" max="8658" width="2.5703125" style="36" customWidth="1"/>
    <col min="8659" max="8659" width="2.28515625" style="36" bestFit="1" customWidth="1"/>
    <col min="8660" max="8660" width="11.42578125" style="36"/>
    <col min="8661" max="8661" width="1.85546875" style="36" bestFit="1" customWidth="1"/>
    <col min="8662" max="8662" width="2" style="36" bestFit="1" customWidth="1"/>
    <col min="8663" max="8664" width="0" style="36" hidden="1" customWidth="1"/>
    <col min="8665" max="8665" width="2.140625" style="36" customWidth="1"/>
    <col min="8666" max="8666" width="2.28515625" style="36" bestFit="1" customWidth="1"/>
    <col min="8667" max="8667" width="2" style="36" customWidth="1"/>
    <col min="8668" max="8668" width="1.7109375" style="36" bestFit="1" customWidth="1"/>
    <col min="8669" max="8910" width="11.42578125" style="36"/>
    <col min="8911" max="8911" width="1.85546875" style="36" bestFit="1" customWidth="1"/>
    <col min="8912" max="8913" width="2" style="36" bestFit="1" customWidth="1"/>
    <col min="8914" max="8914" width="2.5703125" style="36" customWidth="1"/>
    <col min="8915" max="8915" width="2.28515625" style="36" bestFit="1" customWidth="1"/>
    <col min="8916" max="8916" width="11.42578125" style="36"/>
    <col min="8917" max="8917" width="1.85546875" style="36" bestFit="1" customWidth="1"/>
    <col min="8918" max="8918" width="2" style="36" bestFit="1" customWidth="1"/>
    <col min="8919" max="8920" width="0" style="36" hidden="1" customWidth="1"/>
    <col min="8921" max="8921" width="2.140625" style="36" customWidth="1"/>
    <col min="8922" max="8922" width="2.28515625" style="36" bestFit="1" customWidth="1"/>
    <col min="8923" max="8923" width="2" style="36" customWidth="1"/>
    <col min="8924" max="8924" width="1.7109375" style="36" bestFit="1" customWidth="1"/>
    <col min="8925" max="9166" width="11.42578125" style="36"/>
    <col min="9167" max="9167" width="1.85546875" style="36" bestFit="1" customWidth="1"/>
    <col min="9168" max="9169" width="2" style="36" bestFit="1" customWidth="1"/>
    <col min="9170" max="9170" width="2.5703125" style="36" customWidth="1"/>
    <col min="9171" max="9171" width="2.28515625" style="36" bestFit="1" customWidth="1"/>
    <col min="9172" max="9172" width="11.42578125" style="36"/>
    <col min="9173" max="9173" width="1.85546875" style="36" bestFit="1" customWidth="1"/>
    <col min="9174" max="9174" width="2" style="36" bestFit="1" customWidth="1"/>
    <col min="9175" max="9176" width="0" style="36" hidden="1" customWidth="1"/>
    <col min="9177" max="9177" width="2.140625" style="36" customWidth="1"/>
    <col min="9178" max="9178" width="2.28515625" style="36" bestFit="1" customWidth="1"/>
    <col min="9179" max="9179" width="2" style="36" customWidth="1"/>
    <col min="9180" max="9180" width="1.7109375" style="36" bestFit="1" customWidth="1"/>
    <col min="9181" max="9422" width="11.42578125" style="36"/>
    <col min="9423" max="9423" width="1.85546875" style="36" bestFit="1" customWidth="1"/>
    <col min="9424" max="9425" width="2" style="36" bestFit="1" customWidth="1"/>
    <col min="9426" max="9426" width="2.5703125" style="36" customWidth="1"/>
    <col min="9427" max="9427" width="2.28515625" style="36" bestFit="1" customWidth="1"/>
    <col min="9428" max="9428" width="11.42578125" style="36"/>
    <col min="9429" max="9429" width="1.85546875" style="36" bestFit="1" customWidth="1"/>
    <col min="9430" max="9430" width="2" style="36" bestFit="1" customWidth="1"/>
    <col min="9431" max="9432" width="0" style="36" hidden="1" customWidth="1"/>
    <col min="9433" max="9433" width="2.140625" style="36" customWidth="1"/>
    <col min="9434" max="9434" width="2.28515625" style="36" bestFit="1" customWidth="1"/>
    <col min="9435" max="9435" width="2" style="36" customWidth="1"/>
    <col min="9436" max="9436" width="1.7109375" style="36" bestFit="1" customWidth="1"/>
    <col min="9437" max="9678" width="11.42578125" style="36"/>
    <col min="9679" max="9679" width="1.85546875" style="36" bestFit="1" customWidth="1"/>
    <col min="9680" max="9681" width="2" style="36" bestFit="1" customWidth="1"/>
    <col min="9682" max="9682" width="2.5703125" style="36" customWidth="1"/>
    <col min="9683" max="9683" width="2.28515625" style="36" bestFit="1" customWidth="1"/>
    <col min="9684" max="9684" width="11.42578125" style="36"/>
    <col min="9685" max="9685" width="1.85546875" style="36" bestFit="1" customWidth="1"/>
    <col min="9686" max="9686" width="2" style="36" bestFit="1" customWidth="1"/>
    <col min="9687" max="9688" width="0" style="36" hidden="1" customWidth="1"/>
    <col min="9689" max="9689" width="2.140625" style="36" customWidth="1"/>
    <col min="9690" max="9690" width="2.28515625" style="36" bestFit="1" customWidth="1"/>
    <col min="9691" max="9691" width="2" style="36" customWidth="1"/>
    <col min="9692" max="9692" width="1.7109375" style="36" bestFit="1" customWidth="1"/>
    <col min="9693" max="9934" width="11.42578125" style="36"/>
    <col min="9935" max="9935" width="1.85546875" style="36" bestFit="1" customWidth="1"/>
    <col min="9936" max="9937" width="2" style="36" bestFit="1" customWidth="1"/>
    <col min="9938" max="9938" width="2.5703125" style="36" customWidth="1"/>
    <col min="9939" max="9939" width="2.28515625" style="36" bestFit="1" customWidth="1"/>
    <col min="9940" max="9940" width="11.42578125" style="36"/>
    <col min="9941" max="9941" width="1.85546875" style="36" bestFit="1" customWidth="1"/>
    <col min="9942" max="9942" width="2" style="36" bestFit="1" customWidth="1"/>
    <col min="9943" max="9944" width="0" style="36" hidden="1" customWidth="1"/>
    <col min="9945" max="9945" width="2.140625" style="36" customWidth="1"/>
    <col min="9946" max="9946" width="2.28515625" style="36" bestFit="1" customWidth="1"/>
    <col min="9947" max="9947" width="2" style="36" customWidth="1"/>
    <col min="9948" max="9948" width="1.7109375" style="36" bestFit="1" customWidth="1"/>
    <col min="9949" max="10190" width="11.42578125" style="36"/>
    <col min="10191" max="10191" width="1.85546875" style="36" bestFit="1" customWidth="1"/>
    <col min="10192" max="10193" width="2" style="36" bestFit="1" customWidth="1"/>
    <col min="10194" max="10194" width="2.5703125" style="36" customWidth="1"/>
    <col min="10195" max="10195" width="2.28515625" style="36" bestFit="1" customWidth="1"/>
    <col min="10196" max="10196" width="11.42578125" style="36"/>
    <col min="10197" max="10197" width="1.85546875" style="36" bestFit="1" customWidth="1"/>
    <col min="10198" max="10198" width="2" style="36" bestFit="1" customWidth="1"/>
    <col min="10199" max="10200" width="0" style="36" hidden="1" customWidth="1"/>
    <col min="10201" max="10201" width="2.140625" style="36" customWidth="1"/>
    <col min="10202" max="10202" width="2.28515625" style="36" bestFit="1" customWidth="1"/>
    <col min="10203" max="10203" width="2" style="36" customWidth="1"/>
    <col min="10204" max="10204" width="1.7109375" style="36" bestFit="1" customWidth="1"/>
    <col min="10205" max="10446" width="11.42578125" style="36"/>
    <col min="10447" max="10447" width="1.85546875" style="36" bestFit="1" customWidth="1"/>
    <col min="10448" max="10449" width="2" style="36" bestFit="1" customWidth="1"/>
    <col min="10450" max="10450" width="2.5703125" style="36" customWidth="1"/>
    <col min="10451" max="10451" width="2.28515625" style="36" bestFit="1" customWidth="1"/>
    <col min="10452" max="10452" width="11.42578125" style="36"/>
    <col min="10453" max="10453" width="1.85546875" style="36" bestFit="1" customWidth="1"/>
    <col min="10454" max="10454" width="2" style="36" bestFit="1" customWidth="1"/>
    <col min="10455" max="10456" width="0" style="36" hidden="1" customWidth="1"/>
    <col min="10457" max="10457" width="2.140625" style="36" customWidth="1"/>
    <col min="10458" max="10458" width="2.28515625" style="36" bestFit="1" customWidth="1"/>
    <col min="10459" max="10459" width="2" style="36" customWidth="1"/>
    <col min="10460" max="10460" width="1.7109375" style="36" bestFit="1" customWidth="1"/>
    <col min="10461" max="10702" width="11.42578125" style="36"/>
    <col min="10703" max="10703" width="1.85546875" style="36" bestFit="1" customWidth="1"/>
    <col min="10704" max="10705" width="2" style="36" bestFit="1" customWidth="1"/>
    <col min="10706" max="10706" width="2.5703125" style="36" customWidth="1"/>
    <col min="10707" max="10707" width="2.28515625" style="36" bestFit="1" customWidth="1"/>
    <col min="10708" max="10708" width="11.42578125" style="36"/>
    <col min="10709" max="10709" width="1.85546875" style="36" bestFit="1" customWidth="1"/>
    <col min="10710" max="10710" width="2" style="36" bestFit="1" customWidth="1"/>
    <col min="10711" max="10712" width="0" style="36" hidden="1" customWidth="1"/>
    <col min="10713" max="10713" width="2.140625" style="36" customWidth="1"/>
    <col min="10714" max="10714" width="2.28515625" style="36" bestFit="1" customWidth="1"/>
    <col min="10715" max="10715" width="2" style="36" customWidth="1"/>
    <col min="10716" max="10716" width="1.7109375" style="36" bestFit="1" customWidth="1"/>
    <col min="10717" max="10958" width="11.42578125" style="36"/>
    <col min="10959" max="10959" width="1.85546875" style="36" bestFit="1" customWidth="1"/>
    <col min="10960" max="10961" width="2" style="36" bestFit="1" customWidth="1"/>
    <col min="10962" max="10962" width="2.5703125" style="36" customWidth="1"/>
    <col min="10963" max="10963" width="2.28515625" style="36" bestFit="1" customWidth="1"/>
    <col min="10964" max="10964" width="11.42578125" style="36"/>
    <col min="10965" max="10965" width="1.85546875" style="36" bestFit="1" customWidth="1"/>
    <col min="10966" max="10966" width="2" style="36" bestFit="1" customWidth="1"/>
    <col min="10967" max="10968" width="0" style="36" hidden="1" customWidth="1"/>
    <col min="10969" max="10969" width="2.140625" style="36" customWidth="1"/>
    <col min="10970" max="10970" width="2.28515625" style="36" bestFit="1" customWidth="1"/>
    <col min="10971" max="10971" width="2" style="36" customWidth="1"/>
    <col min="10972" max="10972" width="1.7109375" style="36" bestFit="1" customWidth="1"/>
    <col min="10973" max="11214" width="11.42578125" style="36"/>
    <col min="11215" max="11215" width="1.85546875" style="36" bestFit="1" customWidth="1"/>
    <col min="11216" max="11217" width="2" style="36" bestFit="1" customWidth="1"/>
    <col min="11218" max="11218" width="2.5703125" style="36" customWidth="1"/>
    <col min="11219" max="11219" width="2.28515625" style="36" bestFit="1" customWidth="1"/>
    <col min="11220" max="11220" width="11.42578125" style="36"/>
    <col min="11221" max="11221" width="1.85546875" style="36" bestFit="1" customWidth="1"/>
    <col min="11222" max="11222" width="2" style="36" bestFit="1" customWidth="1"/>
    <col min="11223" max="11224" width="0" style="36" hidden="1" customWidth="1"/>
    <col min="11225" max="11225" width="2.140625" style="36" customWidth="1"/>
    <col min="11226" max="11226" width="2.28515625" style="36" bestFit="1" customWidth="1"/>
    <col min="11227" max="11227" width="2" style="36" customWidth="1"/>
    <col min="11228" max="11228" width="1.7109375" style="36" bestFit="1" customWidth="1"/>
    <col min="11229" max="11470" width="11.42578125" style="36"/>
    <col min="11471" max="11471" width="1.85546875" style="36" bestFit="1" customWidth="1"/>
    <col min="11472" max="11473" width="2" style="36" bestFit="1" customWidth="1"/>
    <col min="11474" max="11474" width="2.5703125" style="36" customWidth="1"/>
    <col min="11475" max="11475" width="2.28515625" style="36" bestFit="1" customWidth="1"/>
    <col min="11476" max="11476" width="11.42578125" style="36"/>
    <col min="11477" max="11477" width="1.85546875" style="36" bestFit="1" customWidth="1"/>
    <col min="11478" max="11478" width="2" style="36" bestFit="1" customWidth="1"/>
    <col min="11479" max="11480" width="0" style="36" hidden="1" customWidth="1"/>
    <col min="11481" max="11481" width="2.140625" style="36" customWidth="1"/>
    <col min="11482" max="11482" width="2.28515625" style="36" bestFit="1" customWidth="1"/>
    <col min="11483" max="11483" width="2" style="36" customWidth="1"/>
    <col min="11484" max="11484" width="1.7109375" style="36" bestFit="1" customWidth="1"/>
    <col min="11485" max="11726" width="11.42578125" style="36"/>
    <col min="11727" max="11727" width="1.85546875" style="36" bestFit="1" customWidth="1"/>
    <col min="11728" max="11729" width="2" style="36" bestFit="1" customWidth="1"/>
    <col min="11730" max="11730" width="2.5703125" style="36" customWidth="1"/>
    <col min="11731" max="11731" width="2.28515625" style="36" bestFit="1" customWidth="1"/>
    <col min="11732" max="11732" width="11.42578125" style="36"/>
    <col min="11733" max="11733" width="1.85546875" style="36" bestFit="1" customWidth="1"/>
    <col min="11734" max="11734" width="2" style="36" bestFit="1" customWidth="1"/>
    <col min="11735" max="11736" width="0" style="36" hidden="1" customWidth="1"/>
    <col min="11737" max="11737" width="2.140625" style="36" customWidth="1"/>
    <col min="11738" max="11738" width="2.28515625" style="36" bestFit="1" customWidth="1"/>
    <col min="11739" max="11739" width="2" style="36" customWidth="1"/>
    <col min="11740" max="11740" width="1.7109375" style="36" bestFit="1" customWidth="1"/>
    <col min="11741" max="11982" width="11.42578125" style="36"/>
    <col min="11983" max="11983" width="1.85546875" style="36" bestFit="1" customWidth="1"/>
    <col min="11984" max="11985" width="2" style="36" bestFit="1" customWidth="1"/>
    <col min="11986" max="11986" width="2.5703125" style="36" customWidth="1"/>
    <col min="11987" max="11987" width="2.28515625" style="36" bestFit="1" customWidth="1"/>
    <col min="11988" max="11988" width="11.42578125" style="36"/>
    <col min="11989" max="11989" width="1.85546875" style="36" bestFit="1" customWidth="1"/>
    <col min="11990" max="11990" width="2" style="36" bestFit="1" customWidth="1"/>
    <col min="11991" max="11992" width="0" style="36" hidden="1" customWidth="1"/>
    <col min="11993" max="11993" width="2.140625" style="36" customWidth="1"/>
    <col min="11994" max="11994" width="2.28515625" style="36" bestFit="1" customWidth="1"/>
    <col min="11995" max="11995" width="2" style="36" customWidth="1"/>
    <col min="11996" max="11996" width="1.7109375" style="36" bestFit="1" customWidth="1"/>
    <col min="11997" max="12238" width="11.42578125" style="36"/>
    <col min="12239" max="12239" width="1.85546875" style="36" bestFit="1" customWidth="1"/>
    <col min="12240" max="12241" width="2" style="36" bestFit="1" customWidth="1"/>
    <col min="12242" max="12242" width="2.5703125" style="36" customWidth="1"/>
    <col min="12243" max="12243" width="2.28515625" style="36" bestFit="1" customWidth="1"/>
    <col min="12244" max="12244" width="11.42578125" style="36"/>
    <col min="12245" max="12245" width="1.85546875" style="36" bestFit="1" customWidth="1"/>
    <col min="12246" max="12246" width="2" style="36" bestFit="1" customWidth="1"/>
    <col min="12247" max="12248" width="0" style="36" hidden="1" customWidth="1"/>
    <col min="12249" max="12249" width="2.140625" style="36" customWidth="1"/>
    <col min="12250" max="12250" width="2.28515625" style="36" bestFit="1" customWidth="1"/>
    <col min="12251" max="12251" width="2" style="36" customWidth="1"/>
    <col min="12252" max="12252" width="1.7109375" style="36" bestFit="1" customWidth="1"/>
    <col min="12253" max="12494" width="11.42578125" style="36"/>
    <col min="12495" max="12495" width="1.85546875" style="36" bestFit="1" customWidth="1"/>
    <col min="12496" max="12497" width="2" style="36" bestFit="1" customWidth="1"/>
    <col min="12498" max="12498" width="2.5703125" style="36" customWidth="1"/>
    <col min="12499" max="12499" width="2.28515625" style="36" bestFit="1" customWidth="1"/>
    <col min="12500" max="12500" width="11.42578125" style="36"/>
    <col min="12501" max="12501" width="1.85546875" style="36" bestFit="1" customWidth="1"/>
    <col min="12502" max="12502" width="2" style="36" bestFit="1" customWidth="1"/>
    <col min="12503" max="12504" width="0" style="36" hidden="1" customWidth="1"/>
    <col min="12505" max="12505" width="2.140625" style="36" customWidth="1"/>
    <col min="12506" max="12506" width="2.28515625" style="36" bestFit="1" customWidth="1"/>
    <col min="12507" max="12507" width="2" style="36" customWidth="1"/>
    <col min="12508" max="12508" width="1.7109375" style="36" bestFit="1" customWidth="1"/>
    <col min="12509" max="12750" width="11.42578125" style="36"/>
    <col min="12751" max="12751" width="1.85546875" style="36" bestFit="1" customWidth="1"/>
    <col min="12752" max="12753" width="2" style="36" bestFit="1" customWidth="1"/>
    <col min="12754" max="12754" width="2.5703125" style="36" customWidth="1"/>
    <col min="12755" max="12755" width="2.28515625" style="36" bestFit="1" customWidth="1"/>
    <col min="12756" max="12756" width="11.42578125" style="36"/>
    <col min="12757" max="12757" width="1.85546875" style="36" bestFit="1" customWidth="1"/>
    <col min="12758" max="12758" width="2" style="36" bestFit="1" customWidth="1"/>
    <col min="12759" max="12760" width="0" style="36" hidden="1" customWidth="1"/>
    <col min="12761" max="12761" width="2.140625" style="36" customWidth="1"/>
    <col min="12762" max="12762" width="2.28515625" style="36" bestFit="1" customWidth="1"/>
    <col min="12763" max="12763" width="2" style="36" customWidth="1"/>
    <col min="12764" max="12764" width="1.7109375" style="36" bestFit="1" customWidth="1"/>
    <col min="12765" max="13006" width="11.42578125" style="36"/>
    <col min="13007" max="13007" width="1.85546875" style="36" bestFit="1" customWidth="1"/>
    <col min="13008" max="13009" width="2" style="36" bestFit="1" customWidth="1"/>
    <col min="13010" max="13010" width="2.5703125" style="36" customWidth="1"/>
    <col min="13011" max="13011" width="2.28515625" style="36" bestFit="1" customWidth="1"/>
    <col min="13012" max="13012" width="11.42578125" style="36"/>
    <col min="13013" max="13013" width="1.85546875" style="36" bestFit="1" customWidth="1"/>
    <col min="13014" max="13014" width="2" style="36" bestFit="1" customWidth="1"/>
    <col min="13015" max="13016" width="0" style="36" hidden="1" customWidth="1"/>
    <col min="13017" max="13017" width="2.140625" style="36" customWidth="1"/>
    <col min="13018" max="13018" width="2.28515625" style="36" bestFit="1" customWidth="1"/>
    <col min="13019" max="13019" width="2" style="36" customWidth="1"/>
    <col min="13020" max="13020" width="1.7109375" style="36" bestFit="1" customWidth="1"/>
    <col min="13021" max="13262" width="11.42578125" style="36"/>
    <col min="13263" max="13263" width="1.85546875" style="36" bestFit="1" customWidth="1"/>
    <col min="13264" max="13265" width="2" style="36" bestFit="1" customWidth="1"/>
    <col min="13266" max="13266" width="2.5703125" style="36" customWidth="1"/>
    <col min="13267" max="13267" width="2.28515625" style="36" bestFit="1" customWidth="1"/>
    <col min="13268" max="13268" width="11.42578125" style="36"/>
    <col min="13269" max="13269" width="1.85546875" style="36" bestFit="1" customWidth="1"/>
    <col min="13270" max="13270" width="2" style="36" bestFit="1" customWidth="1"/>
    <col min="13271" max="13272" width="0" style="36" hidden="1" customWidth="1"/>
    <col min="13273" max="13273" width="2.140625" style="36" customWidth="1"/>
    <col min="13274" max="13274" width="2.28515625" style="36" bestFit="1" customWidth="1"/>
    <col min="13275" max="13275" width="2" style="36" customWidth="1"/>
    <col min="13276" max="13276" width="1.7109375" style="36" bestFit="1" customWidth="1"/>
    <col min="13277" max="13518" width="11.42578125" style="36"/>
    <col min="13519" max="13519" width="1.85546875" style="36" bestFit="1" customWidth="1"/>
    <col min="13520" max="13521" width="2" style="36" bestFit="1" customWidth="1"/>
    <col min="13522" max="13522" width="2.5703125" style="36" customWidth="1"/>
    <col min="13523" max="13523" width="2.28515625" style="36" bestFit="1" customWidth="1"/>
    <col min="13524" max="13524" width="11.42578125" style="36"/>
    <col min="13525" max="13525" width="1.85546875" style="36" bestFit="1" customWidth="1"/>
    <col min="13526" max="13526" width="2" style="36" bestFit="1" customWidth="1"/>
    <col min="13527" max="13528" width="0" style="36" hidden="1" customWidth="1"/>
    <col min="13529" max="13529" width="2.140625" style="36" customWidth="1"/>
    <col min="13530" max="13530" width="2.28515625" style="36" bestFit="1" customWidth="1"/>
    <col min="13531" max="13531" width="2" style="36" customWidth="1"/>
    <col min="13532" max="13532" width="1.7109375" style="36" bestFit="1" customWidth="1"/>
    <col min="13533" max="13774" width="11.42578125" style="36"/>
    <col min="13775" max="13775" width="1.85546875" style="36" bestFit="1" customWidth="1"/>
    <col min="13776" max="13777" width="2" style="36" bestFit="1" customWidth="1"/>
    <col min="13778" max="13778" width="2.5703125" style="36" customWidth="1"/>
    <col min="13779" max="13779" width="2.28515625" style="36" bestFit="1" customWidth="1"/>
    <col min="13780" max="13780" width="11.42578125" style="36"/>
    <col min="13781" max="13781" width="1.85546875" style="36" bestFit="1" customWidth="1"/>
    <col min="13782" max="13782" width="2" style="36" bestFit="1" customWidth="1"/>
    <col min="13783" max="13784" width="0" style="36" hidden="1" customWidth="1"/>
    <col min="13785" max="13785" width="2.140625" style="36" customWidth="1"/>
    <col min="13786" max="13786" width="2.28515625" style="36" bestFit="1" customWidth="1"/>
    <col min="13787" max="13787" width="2" style="36" customWidth="1"/>
    <col min="13788" max="13788" width="1.7109375" style="36" bestFit="1" customWidth="1"/>
    <col min="13789" max="14030" width="11.42578125" style="36"/>
    <col min="14031" max="14031" width="1.85546875" style="36" bestFit="1" customWidth="1"/>
    <col min="14032" max="14033" width="2" style="36" bestFit="1" customWidth="1"/>
    <col min="14034" max="14034" width="2.5703125" style="36" customWidth="1"/>
    <col min="14035" max="14035" width="2.28515625" style="36" bestFit="1" customWidth="1"/>
    <col min="14036" max="14036" width="11.42578125" style="36"/>
    <col min="14037" max="14037" width="1.85546875" style="36" bestFit="1" customWidth="1"/>
    <col min="14038" max="14038" width="2" style="36" bestFit="1" customWidth="1"/>
    <col min="14039" max="14040" width="0" style="36" hidden="1" customWidth="1"/>
    <col min="14041" max="14041" width="2.140625" style="36" customWidth="1"/>
    <col min="14042" max="14042" width="2.28515625" style="36" bestFit="1" customWidth="1"/>
    <col min="14043" max="14043" width="2" style="36" customWidth="1"/>
    <col min="14044" max="14044" width="1.7109375" style="36" bestFit="1" customWidth="1"/>
    <col min="14045" max="14286" width="11.42578125" style="36"/>
    <col min="14287" max="14287" width="1.85546875" style="36" bestFit="1" customWidth="1"/>
    <col min="14288" max="14289" width="2" style="36" bestFit="1" customWidth="1"/>
    <col min="14290" max="14290" width="2.5703125" style="36" customWidth="1"/>
    <col min="14291" max="14291" width="2.28515625" style="36" bestFit="1" customWidth="1"/>
    <col min="14292" max="14292" width="11.42578125" style="36"/>
    <col min="14293" max="14293" width="1.85546875" style="36" bestFit="1" customWidth="1"/>
    <col min="14294" max="14294" width="2" style="36" bestFit="1" customWidth="1"/>
    <col min="14295" max="14296" width="0" style="36" hidden="1" customWidth="1"/>
    <col min="14297" max="14297" width="2.140625" style="36" customWidth="1"/>
    <col min="14298" max="14298" width="2.28515625" style="36" bestFit="1" customWidth="1"/>
    <col min="14299" max="14299" width="2" style="36" customWidth="1"/>
    <col min="14300" max="14300" width="1.7109375" style="36" bestFit="1" customWidth="1"/>
    <col min="14301" max="14542" width="11.42578125" style="36"/>
    <col min="14543" max="14543" width="1.85546875" style="36" bestFit="1" customWidth="1"/>
    <col min="14544" max="14545" width="2" style="36" bestFit="1" customWidth="1"/>
    <col min="14546" max="14546" width="2.5703125" style="36" customWidth="1"/>
    <col min="14547" max="14547" width="2.28515625" style="36" bestFit="1" customWidth="1"/>
    <col min="14548" max="14548" width="11.42578125" style="36"/>
    <col min="14549" max="14549" width="1.85546875" style="36" bestFit="1" customWidth="1"/>
    <col min="14550" max="14550" width="2" style="36" bestFit="1" customWidth="1"/>
    <col min="14551" max="14552" width="0" style="36" hidden="1" customWidth="1"/>
    <col min="14553" max="14553" width="2.140625" style="36" customWidth="1"/>
    <col min="14554" max="14554" width="2.28515625" style="36" bestFit="1" customWidth="1"/>
    <col min="14555" max="14555" width="2" style="36" customWidth="1"/>
    <col min="14556" max="14556" width="1.7109375" style="36" bestFit="1" customWidth="1"/>
    <col min="14557" max="14798" width="11.42578125" style="36"/>
    <col min="14799" max="14799" width="1.85546875" style="36" bestFit="1" customWidth="1"/>
    <col min="14800" max="14801" width="2" style="36" bestFit="1" customWidth="1"/>
    <col min="14802" max="14802" width="2.5703125" style="36" customWidth="1"/>
    <col min="14803" max="14803" width="2.28515625" style="36" bestFit="1" customWidth="1"/>
    <col min="14804" max="14804" width="11.42578125" style="36"/>
    <col min="14805" max="14805" width="1.85546875" style="36" bestFit="1" customWidth="1"/>
    <col min="14806" max="14806" width="2" style="36" bestFit="1" customWidth="1"/>
    <col min="14807" max="14808" width="0" style="36" hidden="1" customWidth="1"/>
    <col min="14809" max="14809" width="2.140625" style="36" customWidth="1"/>
    <col min="14810" max="14810" width="2.28515625" style="36" bestFit="1" customWidth="1"/>
    <col min="14811" max="14811" width="2" style="36" customWidth="1"/>
    <col min="14812" max="14812" width="1.7109375" style="36" bestFit="1" customWidth="1"/>
    <col min="14813" max="15054" width="11.42578125" style="36"/>
    <col min="15055" max="15055" width="1.85546875" style="36" bestFit="1" customWidth="1"/>
    <col min="15056" max="15057" width="2" style="36" bestFit="1" customWidth="1"/>
    <col min="15058" max="15058" width="2.5703125" style="36" customWidth="1"/>
    <col min="15059" max="15059" width="2.28515625" style="36" bestFit="1" customWidth="1"/>
    <col min="15060" max="15060" width="11.42578125" style="36"/>
    <col min="15061" max="15061" width="1.85546875" style="36" bestFit="1" customWidth="1"/>
    <col min="15062" max="15062" width="2" style="36" bestFit="1" customWidth="1"/>
    <col min="15063" max="15064" width="0" style="36" hidden="1" customWidth="1"/>
    <col min="15065" max="15065" width="2.140625" style="36" customWidth="1"/>
    <col min="15066" max="15066" width="2.28515625" style="36" bestFit="1" customWidth="1"/>
    <col min="15067" max="15067" width="2" style="36" customWidth="1"/>
    <col min="15068" max="15068" width="1.7109375" style="36" bestFit="1" customWidth="1"/>
    <col min="15069" max="15310" width="11.42578125" style="36"/>
    <col min="15311" max="15311" width="1.85546875" style="36" bestFit="1" customWidth="1"/>
    <col min="15312" max="15313" width="2" style="36" bestFit="1" customWidth="1"/>
    <col min="15314" max="15314" width="2.5703125" style="36" customWidth="1"/>
    <col min="15315" max="15315" width="2.28515625" style="36" bestFit="1" customWidth="1"/>
    <col min="15316" max="15316" width="11.42578125" style="36"/>
    <col min="15317" max="15317" width="1.85546875" style="36" bestFit="1" customWidth="1"/>
    <col min="15318" max="15318" width="2" style="36" bestFit="1" customWidth="1"/>
    <col min="15319" max="15320" width="0" style="36" hidden="1" customWidth="1"/>
    <col min="15321" max="15321" width="2.140625" style="36" customWidth="1"/>
    <col min="15322" max="15322" width="2.28515625" style="36" bestFit="1" customWidth="1"/>
    <col min="15323" max="15323" width="2" style="36" customWidth="1"/>
    <col min="15324" max="15324" width="1.7109375" style="36" bestFit="1" customWidth="1"/>
    <col min="15325" max="15566" width="11.42578125" style="36"/>
    <col min="15567" max="15567" width="1.85546875" style="36" bestFit="1" customWidth="1"/>
    <col min="15568" max="15569" width="2" style="36" bestFit="1" customWidth="1"/>
    <col min="15570" max="15570" width="2.5703125" style="36" customWidth="1"/>
    <col min="15571" max="15571" width="2.28515625" style="36" bestFit="1" customWidth="1"/>
    <col min="15572" max="15572" width="11.42578125" style="36"/>
    <col min="15573" max="15573" width="1.85546875" style="36" bestFit="1" customWidth="1"/>
    <col min="15574" max="15574" width="2" style="36" bestFit="1" customWidth="1"/>
    <col min="15575" max="15576" width="0" style="36" hidden="1" customWidth="1"/>
    <col min="15577" max="15577" width="2.140625" style="36" customWidth="1"/>
    <col min="15578" max="15578" width="2.28515625" style="36" bestFit="1" customWidth="1"/>
    <col min="15579" max="15579" width="2" style="36" customWidth="1"/>
    <col min="15580" max="15580" width="1.7109375" style="36" bestFit="1" customWidth="1"/>
    <col min="15581" max="15822" width="11.42578125" style="36"/>
    <col min="15823" max="15823" width="1.85546875" style="36" bestFit="1" customWidth="1"/>
    <col min="15824" max="15825" width="2" style="36" bestFit="1" customWidth="1"/>
    <col min="15826" max="15826" width="2.5703125" style="36" customWidth="1"/>
    <col min="15827" max="15827" width="2.28515625" style="36" bestFit="1" customWidth="1"/>
    <col min="15828" max="15828" width="11.42578125" style="36"/>
    <col min="15829" max="15829" width="1.85546875" style="36" bestFit="1" customWidth="1"/>
    <col min="15830" max="15830" width="2" style="36" bestFit="1" customWidth="1"/>
    <col min="15831" max="15832" width="0" style="36" hidden="1" customWidth="1"/>
    <col min="15833" max="15833" width="2.140625" style="36" customWidth="1"/>
    <col min="15834" max="15834" width="2.28515625" style="36" bestFit="1" customWidth="1"/>
    <col min="15835" max="15835" width="2" style="36" customWidth="1"/>
    <col min="15836" max="15836" width="1.7109375" style="36" bestFit="1" customWidth="1"/>
    <col min="15837" max="16078" width="11.42578125" style="36"/>
    <col min="16079" max="16079" width="1.85546875" style="36" bestFit="1" customWidth="1"/>
    <col min="16080" max="16081" width="2" style="36" bestFit="1" customWidth="1"/>
    <col min="16082" max="16082" width="2.5703125" style="36" customWidth="1"/>
    <col min="16083" max="16083" width="2.28515625" style="36" bestFit="1" customWidth="1"/>
    <col min="16084" max="16084" width="11.42578125" style="36"/>
    <col min="16085" max="16085" width="1.85546875" style="36" bestFit="1" customWidth="1"/>
    <col min="16086" max="16086" width="2" style="36" bestFit="1" customWidth="1"/>
    <col min="16087" max="16088" width="0" style="36" hidden="1" customWidth="1"/>
    <col min="16089" max="16089" width="2.140625" style="36" customWidth="1"/>
    <col min="16090" max="16090" width="2.28515625" style="36" bestFit="1" customWidth="1"/>
    <col min="16091" max="16091" width="2" style="36" customWidth="1"/>
    <col min="16092" max="16092" width="1.7109375" style="36" bestFit="1" customWidth="1"/>
    <col min="16093" max="16384" width="11.42578125" style="36"/>
  </cols>
  <sheetData>
    <row r="10" spans="8:11" ht="13.5" customHeight="1"/>
    <row r="11" spans="8:11">
      <c r="H11" s="38"/>
    </row>
    <row r="15" spans="8:11" ht="18" customHeight="1"/>
    <row r="16" spans="8:11">
      <c r="K16" s="38"/>
    </row>
    <row r="27" spans="1:6">
      <c r="B27" s="66"/>
      <c r="C27" s="67" t="s">
        <v>641</v>
      </c>
      <c r="D27" s="67" t="s">
        <v>642</v>
      </c>
    </row>
    <row r="28" spans="1:6">
      <c r="A28" s="38"/>
      <c r="B28" s="68" t="s">
        <v>9</v>
      </c>
      <c r="C28" s="69">
        <v>1351811086</v>
      </c>
      <c r="D28" s="70">
        <v>1351811086</v>
      </c>
      <c r="E28" s="71"/>
      <c r="F28" s="38"/>
    </row>
    <row r="29" spans="1:6">
      <c r="A29" s="38"/>
      <c r="B29" s="68" t="s">
        <v>10</v>
      </c>
      <c r="C29" s="69">
        <v>2840581796</v>
      </c>
      <c r="D29" s="70">
        <v>4192392882</v>
      </c>
      <c r="E29" s="71"/>
      <c r="F29" s="38"/>
    </row>
    <row r="30" spans="1:6">
      <c r="A30" s="38"/>
      <c r="B30" s="68" t="s">
        <v>11</v>
      </c>
      <c r="C30" s="69">
        <v>9135387690</v>
      </c>
      <c r="D30" s="70">
        <v>13327780572</v>
      </c>
      <c r="E30" s="71"/>
      <c r="F30" s="38"/>
    </row>
    <row r="31" spans="1:6">
      <c r="A31" s="38"/>
      <c r="B31" s="68" t="s">
        <v>12</v>
      </c>
      <c r="C31" s="223">
        <v>4710982043</v>
      </c>
      <c r="D31" s="70">
        <v>18038762615</v>
      </c>
      <c r="E31" s="77"/>
      <c r="F31" s="221"/>
    </row>
    <row r="32" spans="1:6">
      <c r="A32" s="38"/>
      <c r="B32" s="68" t="s">
        <v>13</v>
      </c>
      <c r="C32" s="223">
        <v>7801025520</v>
      </c>
      <c r="D32" s="70">
        <v>25839788135</v>
      </c>
      <c r="E32" s="77"/>
      <c r="F32" s="77"/>
    </row>
    <row r="33" spans="1:7">
      <c r="A33" s="38"/>
      <c r="B33" s="68" t="s">
        <v>14</v>
      </c>
      <c r="C33" s="69">
        <v>7100525783</v>
      </c>
      <c r="D33" s="70">
        <v>32940313918</v>
      </c>
      <c r="E33" s="71"/>
      <c r="F33" s="73"/>
      <c r="G33" s="75"/>
    </row>
    <row r="34" spans="1:7">
      <c r="A34" s="38"/>
      <c r="B34" s="68" t="s">
        <v>15</v>
      </c>
      <c r="C34" s="69"/>
      <c r="D34" s="70"/>
      <c r="E34" s="71"/>
      <c r="F34" s="38"/>
    </row>
    <row r="35" spans="1:7">
      <c r="A35" s="38"/>
      <c r="B35" s="68" t="s">
        <v>545</v>
      </c>
      <c r="C35" s="69"/>
      <c r="D35" s="70"/>
      <c r="E35" s="71"/>
      <c r="F35" s="76"/>
    </row>
    <row r="36" spans="1:7">
      <c r="A36" s="38"/>
      <c r="B36" s="68" t="s">
        <v>546</v>
      </c>
      <c r="C36" s="69"/>
      <c r="D36" s="70"/>
      <c r="E36" s="71"/>
      <c r="F36" s="76"/>
    </row>
    <row r="37" spans="1:7">
      <c r="B37" s="68" t="s">
        <v>547</v>
      </c>
      <c r="C37" s="69"/>
      <c r="D37" s="70"/>
      <c r="E37" s="71"/>
      <c r="F37" s="38"/>
    </row>
    <row r="38" spans="1:7">
      <c r="B38" s="68" t="s">
        <v>548</v>
      </c>
      <c r="C38" s="69"/>
      <c r="D38" s="70"/>
      <c r="E38" s="71"/>
      <c r="F38" s="38"/>
    </row>
    <row r="39" spans="1:7">
      <c r="B39" s="68" t="s">
        <v>549</v>
      </c>
      <c r="C39" s="69"/>
      <c r="D39" s="70"/>
      <c r="E39" s="71"/>
      <c r="F39" s="77"/>
    </row>
    <row r="40" spans="1:7">
      <c r="C40" s="38"/>
      <c r="D40" s="38"/>
      <c r="E40" s="73"/>
      <c r="F40" s="38"/>
    </row>
  </sheetData>
  <printOptions horizontalCentered="1" verticalCentered="1"/>
  <pageMargins left="1.3779527559055118" right="0.15748031496062992" top="1.1023622047244095" bottom="0.15748031496062992" header="0.62992125984251968" footer="0.15748031496062992"/>
  <pageSetup paperSize="5" scale="95" orientation="landscape" r:id="rId1"/>
  <headerFooter>
    <oddHeader>&amp;L&amp;10              GOBIERNO REGIONAL DE LOS LAGOS
DIVISIÓN DE PRESUPUESTO E INVERSIÓN REGIONAL
                               23-07-2019&amp;C&amp;"-,Negrita"&amp;20GASTO FNDR 2019  
MES DE JUNIO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6"/>
  <sheetViews>
    <sheetView zoomScaleNormal="100" workbookViewId="0">
      <selection activeCell="A19" sqref="A19"/>
    </sheetView>
  </sheetViews>
  <sheetFormatPr baseColWidth="10" defaultColWidth="11.42578125" defaultRowHeight="15"/>
  <cols>
    <col min="1" max="1" width="11.42578125" style="277"/>
    <col min="2" max="2" width="12.85546875" bestFit="1" customWidth="1"/>
    <col min="3" max="3" width="14.7109375" bestFit="1" customWidth="1"/>
    <col min="4" max="4" width="10.42578125" customWidth="1"/>
    <col min="5" max="5" width="14.7109375" bestFit="1" customWidth="1"/>
    <col min="6" max="6" width="13.7109375" bestFit="1" customWidth="1"/>
    <col min="7" max="8" width="14.7109375" customWidth="1"/>
    <col min="9" max="9" width="11.28515625" customWidth="1"/>
    <col min="10" max="10" width="14.28515625" customWidth="1"/>
    <col min="11" max="11" width="15.5703125" customWidth="1"/>
    <col min="12" max="12" width="14.7109375" hidden="1" customWidth="1"/>
    <col min="214" max="214" width="2.28515625" bestFit="1" customWidth="1"/>
    <col min="215" max="215" width="2.140625" bestFit="1" customWidth="1"/>
    <col min="216" max="216" width="1.140625" customWidth="1"/>
    <col min="217" max="218" width="2" bestFit="1" customWidth="1"/>
    <col min="219" max="220" width="2.140625" bestFit="1" customWidth="1"/>
    <col min="221" max="221" width="1.7109375" bestFit="1" customWidth="1"/>
    <col min="222" max="222" width="0.85546875" bestFit="1" customWidth="1"/>
    <col min="223" max="223" width="2" bestFit="1" customWidth="1"/>
    <col min="224" max="224" width="2.140625" bestFit="1" customWidth="1"/>
    <col min="470" max="470" width="2.28515625" bestFit="1" customWidth="1"/>
    <col min="471" max="471" width="2.140625" bestFit="1" customWidth="1"/>
    <col min="472" max="472" width="1.140625" customWidth="1"/>
    <col min="473" max="474" width="2" bestFit="1" customWidth="1"/>
    <col min="475" max="476" width="2.140625" bestFit="1" customWidth="1"/>
    <col min="477" max="477" width="1.7109375" bestFit="1" customWidth="1"/>
    <col min="478" max="478" width="0.85546875" bestFit="1" customWidth="1"/>
    <col min="479" max="479" width="2" bestFit="1" customWidth="1"/>
    <col min="480" max="480" width="2.140625" bestFit="1" customWidth="1"/>
    <col min="726" max="726" width="2.28515625" bestFit="1" customWidth="1"/>
    <col min="727" max="727" width="2.140625" bestFit="1" customWidth="1"/>
    <col min="728" max="728" width="1.140625" customWidth="1"/>
    <col min="729" max="730" width="2" bestFit="1" customWidth="1"/>
    <col min="731" max="732" width="2.140625" bestFit="1" customWidth="1"/>
    <col min="733" max="733" width="1.7109375" bestFit="1" customWidth="1"/>
    <col min="734" max="734" width="0.85546875" bestFit="1" customWidth="1"/>
    <col min="735" max="735" width="2" bestFit="1" customWidth="1"/>
    <col min="736" max="736" width="2.140625" bestFit="1" customWidth="1"/>
    <col min="982" max="982" width="2.28515625" bestFit="1" customWidth="1"/>
    <col min="983" max="983" width="2.140625" bestFit="1" customWidth="1"/>
    <col min="984" max="984" width="1.140625" customWidth="1"/>
    <col min="985" max="986" width="2" bestFit="1" customWidth="1"/>
    <col min="987" max="988" width="2.140625" bestFit="1" customWidth="1"/>
    <col min="989" max="989" width="1.7109375" bestFit="1" customWidth="1"/>
    <col min="990" max="990" width="0.85546875" bestFit="1" customWidth="1"/>
    <col min="991" max="991" width="2" bestFit="1" customWidth="1"/>
    <col min="992" max="992" width="2.140625" bestFit="1" customWidth="1"/>
    <col min="1238" max="1238" width="2.28515625" bestFit="1" customWidth="1"/>
    <col min="1239" max="1239" width="2.140625" bestFit="1" customWidth="1"/>
    <col min="1240" max="1240" width="1.140625" customWidth="1"/>
    <col min="1241" max="1242" width="2" bestFit="1" customWidth="1"/>
    <col min="1243" max="1244" width="2.140625" bestFit="1" customWidth="1"/>
    <col min="1245" max="1245" width="1.7109375" bestFit="1" customWidth="1"/>
    <col min="1246" max="1246" width="0.85546875" bestFit="1" customWidth="1"/>
    <col min="1247" max="1247" width="2" bestFit="1" customWidth="1"/>
    <col min="1248" max="1248" width="2.140625" bestFit="1" customWidth="1"/>
    <col min="1494" max="1494" width="2.28515625" bestFit="1" customWidth="1"/>
    <col min="1495" max="1495" width="2.140625" bestFit="1" customWidth="1"/>
    <col min="1496" max="1496" width="1.140625" customWidth="1"/>
    <col min="1497" max="1498" width="2" bestFit="1" customWidth="1"/>
    <col min="1499" max="1500" width="2.140625" bestFit="1" customWidth="1"/>
    <col min="1501" max="1501" width="1.7109375" bestFit="1" customWidth="1"/>
    <col min="1502" max="1502" width="0.85546875" bestFit="1" customWidth="1"/>
    <col min="1503" max="1503" width="2" bestFit="1" customWidth="1"/>
    <col min="1504" max="1504" width="2.140625" bestFit="1" customWidth="1"/>
    <col min="1750" max="1750" width="2.28515625" bestFit="1" customWidth="1"/>
    <col min="1751" max="1751" width="2.140625" bestFit="1" customWidth="1"/>
    <col min="1752" max="1752" width="1.140625" customWidth="1"/>
    <col min="1753" max="1754" width="2" bestFit="1" customWidth="1"/>
    <col min="1755" max="1756" width="2.140625" bestFit="1" customWidth="1"/>
    <col min="1757" max="1757" width="1.7109375" bestFit="1" customWidth="1"/>
    <col min="1758" max="1758" width="0.85546875" bestFit="1" customWidth="1"/>
    <col min="1759" max="1759" width="2" bestFit="1" customWidth="1"/>
    <col min="1760" max="1760" width="2.140625" bestFit="1" customWidth="1"/>
    <col min="2006" max="2006" width="2.28515625" bestFit="1" customWidth="1"/>
    <col min="2007" max="2007" width="2.140625" bestFit="1" customWidth="1"/>
    <col min="2008" max="2008" width="1.140625" customWidth="1"/>
    <col min="2009" max="2010" width="2" bestFit="1" customWidth="1"/>
    <col min="2011" max="2012" width="2.140625" bestFit="1" customWidth="1"/>
    <col min="2013" max="2013" width="1.7109375" bestFit="1" customWidth="1"/>
    <col min="2014" max="2014" width="0.85546875" bestFit="1" customWidth="1"/>
    <col min="2015" max="2015" width="2" bestFit="1" customWidth="1"/>
    <col min="2016" max="2016" width="2.140625" bestFit="1" customWidth="1"/>
    <col min="2262" max="2262" width="2.28515625" bestFit="1" customWidth="1"/>
    <col min="2263" max="2263" width="2.140625" bestFit="1" customWidth="1"/>
    <col min="2264" max="2264" width="1.140625" customWidth="1"/>
    <col min="2265" max="2266" width="2" bestFit="1" customWidth="1"/>
    <col min="2267" max="2268" width="2.140625" bestFit="1" customWidth="1"/>
    <col min="2269" max="2269" width="1.7109375" bestFit="1" customWidth="1"/>
    <col min="2270" max="2270" width="0.85546875" bestFit="1" customWidth="1"/>
    <col min="2271" max="2271" width="2" bestFit="1" customWidth="1"/>
    <col min="2272" max="2272" width="2.140625" bestFit="1" customWidth="1"/>
    <col min="2518" max="2518" width="2.28515625" bestFit="1" customWidth="1"/>
    <col min="2519" max="2519" width="2.140625" bestFit="1" customWidth="1"/>
    <col min="2520" max="2520" width="1.140625" customWidth="1"/>
    <col min="2521" max="2522" width="2" bestFit="1" customWidth="1"/>
    <col min="2523" max="2524" width="2.140625" bestFit="1" customWidth="1"/>
    <col min="2525" max="2525" width="1.7109375" bestFit="1" customWidth="1"/>
    <col min="2526" max="2526" width="0.85546875" bestFit="1" customWidth="1"/>
    <col min="2527" max="2527" width="2" bestFit="1" customWidth="1"/>
    <col min="2528" max="2528" width="2.140625" bestFit="1" customWidth="1"/>
    <col min="2774" max="2774" width="2.28515625" bestFit="1" customWidth="1"/>
    <col min="2775" max="2775" width="2.140625" bestFit="1" customWidth="1"/>
    <col min="2776" max="2776" width="1.140625" customWidth="1"/>
    <col min="2777" max="2778" width="2" bestFit="1" customWidth="1"/>
    <col min="2779" max="2780" width="2.140625" bestFit="1" customWidth="1"/>
    <col min="2781" max="2781" width="1.7109375" bestFit="1" customWidth="1"/>
    <col min="2782" max="2782" width="0.85546875" bestFit="1" customWidth="1"/>
    <col min="2783" max="2783" width="2" bestFit="1" customWidth="1"/>
    <col min="2784" max="2784" width="2.140625" bestFit="1" customWidth="1"/>
    <col min="3030" max="3030" width="2.28515625" bestFit="1" customWidth="1"/>
    <col min="3031" max="3031" width="2.140625" bestFit="1" customWidth="1"/>
    <col min="3032" max="3032" width="1.140625" customWidth="1"/>
    <col min="3033" max="3034" width="2" bestFit="1" customWidth="1"/>
    <col min="3035" max="3036" width="2.140625" bestFit="1" customWidth="1"/>
    <col min="3037" max="3037" width="1.7109375" bestFit="1" customWidth="1"/>
    <col min="3038" max="3038" width="0.85546875" bestFit="1" customWidth="1"/>
    <col min="3039" max="3039" width="2" bestFit="1" customWidth="1"/>
    <col min="3040" max="3040" width="2.140625" bestFit="1" customWidth="1"/>
    <col min="3286" max="3286" width="2.28515625" bestFit="1" customWidth="1"/>
    <col min="3287" max="3287" width="2.140625" bestFit="1" customWidth="1"/>
    <col min="3288" max="3288" width="1.140625" customWidth="1"/>
    <col min="3289" max="3290" width="2" bestFit="1" customWidth="1"/>
    <col min="3291" max="3292" width="2.140625" bestFit="1" customWidth="1"/>
    <col min="3293" max="3293" width="1.7109375" bestFit="1" customWidth="1"/>
    <col min="3294" max="3294" width="0.85546875" bestFit="1" customWidth="1"/>
    <col min="3295" max="3295" width="2" bestFit="1" customWidth="1"/>
    <col min="3296" max="3296" width="2.140625" bestFit="1" customWidth="1"/>
    <col min="3542" max="3542" width="2.28515625" bestFit="1" customWidth="1"/>
    <col min="3543" max="3543" width="2.140625" bestFit="1" customWidth="1"/>
    <col min="3544" max="3544" width="1.140625" customWidth="1"/>
    <col min="3545" max="3546" width="2" bestFit="1" customWidth="1"/>
    <col min="3547" max="3548" width="2.140625" bestFit="1" customWidth="1"/>
    <col min="3549" max="3549" width="1.7109375" bestFit="1" customWidth="1"/>
    <col min="3550" max="3550" width="0.85546875" bestFit="1" customWidth="1"/>
    <col min="3551" max="3551" width="2" bestFit="1" customWidth="1"/>
    <col min="3552" max="3552" width="2.140625" bestFit="1" customWidth="1"/>
    <col min="3798" max="3798" width="2.28515625" bestFit="1" customWidth="1"/>
    <col min="3799" max="3799" width="2.140625" bestFit="1" customWidth="1"/>
    <col min="3800" max="3800" width="1.140625" customWidth="1"/>
    <col min="3801" max="3802" width="2" bestFit="1" customWidth="1"/>
    <col min="3803" max="3804" width="2.140625" bestFit="1" customWidth="1"/>
    <col min="3805" max="3805" width="1.7109375" bestFit="1" customWidth="1"/>
    <col min="3806" max="3806" width="0.85546875" bestFit="1" customWidth="1"/>
    <col min="3807" max="3807" width="2" bestFit="1" customWidth="1"/>
    <col min="3808" max="3808" width="2.140625" bestFit="1" customWidth="1"/>
    <col min="4054" max="4054" width="2.28515625" bestFit="1" customWidth="1"/>
    <col min="4055" max="4055" width="2.140625" bestFit="1" customWidth="1"/>
    <col min="4056" max="4056" width="1.140625" customWidth="1"/>
    <col min="4057" max="4058" width="2" bestFit="1" customWidth="1"/>
    <col min="4059" max="4060" width="2.140625" bestFit="1" customWidth="1"/>
    <col min="4061" max="4061" width="1.7109375" bestFit="1" customWidth="1"/>
    <col min="4062" max="4062" width="0.85546875" bestFit="1" customWidth="1"/>
    <col min="4063" max="4063" width="2" bestFit="1" customWidth="1"/>
    <col min="4064" max="4064" width="2.140625" bestFit="1" customWidth="1"/>
    <col min="4310" max="4310" width="2.28515625" bestFit="1" customWidth="1"/>
    <col min="4311" max="4311" width="2.140625" bestFit="1" customWidth="1"/>
    <col min="4312" max="4312" width="1.140625" customWidth="1"/>
    <col min="4313" max="4314" width="2" bestFit="1" customWidth="1"/>
    <col min="4315" max="4316" width="2.140625" bestFit="1" customWidth="1"/>
    <col min="4317" max="4317" width="1.7109375" bestFit="1" customWidth="1"/>
    <col min="4318" max="4318" width="0.85546875" bestFit="1" customWidth="1"/>
    <col min="4319" max="4319" width="2" bestFit="1" customWidth="1"/>
    <col min="4320" max="4320" width="2.140625" bestFit="1" customWidth="1"/>
    <col min="4566" max="4566" width="2.28515625" bestFit="1" customWidth="1"/>
    <col min="4567" max="4567" width="2.140625" bestFit="1" customWidth="1"/>
    <col min="4568" max="4568" width="1.140625" customWidth="1"/>
    <col min="4569" max="4570" width="2" bestFit="1" customWidth="1"/>
    <col min="4571" max="4572" width="2.140625" bestFit="1" customWidth="1"/>
    <col min="4573" max="4573" width="1.7109375" bestFit="1" customWidth="1"/>
    <col min="4574" max="4574" width="0.85546875" bestFit="1" customWidth="1"/>
    <col min="4575" max="4575" width="2" bestFit="1" customWidth="1"/>
    <col min="4576" max="4576" width="2.140625" bestFit="1" customWidth="1"/>
    <col min="4822" max="4822" width="2.28515625" bestFit="1" customWidth="1"/>
    <col min="4823" max="4823" width="2.140625" bestFit="1" customWidth="1"/>
    <col min="4824" max="4824" width="1.140625" customWidth="1"/>
    <col min="4825" max="4826" width="2" bestFit="1" customWidth="1"/>
    <col min="4827" max="4828" width="2.140625" bestFit="1" customWidth="1"/>
    <col min="4829" max="4829" width="1.7109375" bestFit="1" customWidth="1"/>
    <col min="4830" max="4830" width="0.85546875" bestFit="1" customWidth="1"/>
    <col min="4831" max="4831" width="2" bestFit="1" customWidth="1"/>
    <col min="4832" max="4832" width="2.140625" bestFit="1" customWidth="1"/>
    <col min="5078" max="5078" width="2.28515625" bestFit="1" customWidth="1"/>
    <col min="5079" max="5079" width="2.140625" bestFit="1" customWidth="1"/>
    <col min="5080" max="5080" width="1.140625" customWidth="1"/>
    <col min="5081" max="5082" width="2" bestFit="1" customWidth="1"/>
    <col min="5083" max="5084" width="2.140625" bestFit="1" customWidth="1"/>
    <col min="5085" max="5085" width="1.7109375" bestFit="1" customWidth="1"/>
    <col min="5086" max="5086" width="0.85546875" bestFit="1" customWidth="1"/>
    <col min="5087" max="5087" width="2" bestFit="1" customWidth="1"/>
    <col min="5088" max="5088" width="2.140625" bestFit="1" customWidth="1"/>
    <col min="5334" max="5334" width="2.28515625" bestFit="1" customWidth="1"/>
    <col min="5335" max="5335" width="2.140625" bestFit="1" customWidth="1"/>
    <col min="5336" max="5336" width="1.140625" customWidth="1"/>
    <col min="5337" max="5338" width="2" bestFit="1" customWidth="1"/>
    <col min="5339" max="5340" width="2.140625" bestFit="1" customWidth="1"/>
    <col min="5341" max="5341" width="1.7109375" bestFit="1" customWidth="1"/>
    <col min="5342" max="5342" width="0.85546875" bestFit="1" customWidth="1"/>
    <col min="5343" max="5343" width="2" bestFit="1" customWidth="1"/>
    <col min="5344" max="5344" width="2.140625" bestFit="1" customWidth="1"/>
    <col min="5590" max="5590" width="2.28515625" bestFit="1" customWidth="1"/>
    <col min="5591" max="5591" width="2.140625" bestFit="1" customWidth="1"/>
    <col min="5592" max="5592" width="1.140625" customWidth="1"/>
    <col min="5593" max="5594" width="2" bestFit="1" customWidth="1"/>
    <col min="5595" max="5596" width="2.140625" bestFit="1" customWidth="1"/>
    <col min="5597" max="5597" width="1.7109375" bestFit="1" customWidth="1"/>
    <col min="5598" max="5598" width="0.85546875" bestFit="1" customWidth="1"/>
    <col min="5599" max="5599" width="2" bestFit="1" customWidth="1"/>
    <col min="5600" max="5600" width="2.140625" bestFit="1" customWidth="1"/>
    <col min="5846" max="5846" width="2.28515625" bestFit="1" customWidth="1"/>
    <col min="5847" max="5847" width="2.140625" bestFit="1" customWidth="1"/>
    <col min="5848" max="5848" width="1.140625" customWidth="1"/>
    <col min="5849" max="5850" width="2" bestFit="1" customWidth="1"/>
    <col min="5851" max="5852" width="2.140625" bestFit="1" customWidth="1"/>
    <col min="5853" max="5853" width="1.7109375" bestFit="1" customWidth="1"/>
    <col min="5854" max="5854" width="0.85546875" bestFit="1" customWidth="1"/>
    <col min="5855" max="5855" width="2" bestFit="1" customWidth="1"/>
    <col min="5856" max="5856" width="2.140625" bestFit="1" customWidth="1"/>
    <col min="6102" max="6102" width="2.28515625" bestFit="1" customWidth="1"/>
    <col min="6103" max="6103" width="2.140625" bestFit="1" customWidth="1"/>
    <col min="6104" max="6104" width="1.140625" customWidth="1"/>
    <col min="6105" max="6106" width="2" bestFit="1" customWidth="1"/>
    <col min="6107" max="6108" width="2.140625" bestFit="1" customWidth="1"/>
    <col min="6109" max="6109" width="1.7109375" bestFit="1" customWidth="1"/>
    <col min="6110" max="6110" width="0.85546875" bestFit="1" customWidth="1"/>
    <col min="6111" max="6111" width="2" bestFit="1" customWidth="1"/>
    <col min="6112" max="6112" width="2.140625" bestFit="1" customWidth="1"/>
    <col min="6358" max="6358" width="2.28515625" bestFit="1" customWidth="1"/>
    <col min="6359" max="6359" width="2.140625" bestFit="1" customWidth="1"/>
    <col min="6360" max="6360" width="1.140625" customWidth="1"/>
    <col min="6361" max="6362" width="2" bestFit="1" customWidth="1"/>
    <col min="6363" max="6364" width="2.140625" bestFit="1" customWidth="1"/>
    <col min="6365" max="6365" width="1.7109375" bestFit="1" customWidth="1"/>
    <col min="6366" max="6366" width="0.85546875" bestFit="1" customWidth="1"/>
    <col min="6367" max="6367" width="2" bestFit="1" customWidth="1"/>
    <col min="6368" max="6368" width="2.140625" bestFit="1" customWidth="1"/>
    <col min="6614" max="6614" width="2.28515625" bestFit="1" customWidth="1"/>
    <col min="6615" max="6615" width="2.140625" bestFit="1" customWidth="1"/>
    <col min="6616" max="6616" width="1.140625" customWidth="1"/>
    <col min="6617" max="6618" width="2" bestFit="1" customWidth="1"/>
    <col min="6619" max="6620" width="2.140625" bestFit="1" customWidth="1"/>
    <col min="6621" max="6621" width="1.7109375" bestFit="1" customWidth="1"/>
    <col min="6622" max="6622" width="0.85546875" bestFit="1" customWidth="1"/>
    <col min="6623" max="6623" width="2" bestFit="1" customWidth="1"/>
    <col min="6624" max="6624" width="2.140625" bestFit="1" customWidth="1"/>
    <col min="6870" max="6870" width="2.28515625" bestFit="1" customWidth="1"/>
    <col min="6871" max="6871" width="2.140625" bestFit="1" customWidth="1"/>
    <col min="6872" max="6872" width="1.140625" customWidth="1"/>
    <col min="6873" max="6874" width="2" bestFit="1" customWidth="1"/>
    <col min="6875" max="6876" width="2.140625" bestFit="1" customWidth="1"/>
    <col min="6877" max="6877" width="1.7109375" bestFit="1" customWidth="1"/>
    <col min="6878" max="6878" width="0.85546875" bestFit="1" customWidth="1"/>
    <col min="6879" max="6879" width="2" bestFit="1" customWidth="1"/>
    <col min="6880" max="6880" width="2.140625" bestFit="1" customWidth="1"/>
    <col min="7126" max="7126" width="2.28515625" bestFit="1" customWidth="1"/>
    <col min="7127" max="7127" width="2.140625" bestFit="1" customWidth="1"/>
    <col min="7128" max="7128" width="1.140625" customWidth="1"/>
    <col min="7129" max="7130" width="2" bestFit="1" customWidth="1"/>
    <col min="7131" max="7132" width="2.140625" bestFit="1" customWidth="1"/>
    <col min="7133" max="7133" width="1.7109375" bestFit="1" customWidth="1"/>
    <col min="7134" max="7134" width="0.85546875" bestFit="1" customWidth="1"/>
    <col min="7135" max="7135" width="2" bestFit="1" customWidth="1"/>
    <col min="7136" max="7136" width="2.140625" bestFit="1" customWidth="1"/>
    <col min="7382" max="7382" width="2.28515625" bestFit="1" customWidth="1"/>
    <col min="7383" max="7383" width="2.140625" bestFit="1" customWidth="1"/>
    <col min="7384" max="7384" width="1.140625" customWidth="1"/>
    <col min="7385" max="7386" width="2" bestFit="1" customWidth="1"/>
    <col min="7387" max="7388" width="2.140625" bestFit="1" customWidth="1"/>
    <col min="7389" max="7389" width="1.7109375" bestFit="1" customWidth="1"/>
    <col min="7390" max="7390" width="0.85546875" bestFit="1" customWidth="1"/>
    <col min="7391" max="7391" width="2" bestFit="1" customWidth="1"/>
    <col min="7392" max="7392" width="2.140625" bestFit="1" customWidth="1"/>
    <col min="7638" max="7638" width="2.28515625" bestFit="1" customWidth="1"/>
    <col min="7639" max="7639" width="2.140625" bestFit="1" customWidth="1"/>
    <col min="7640" max="7640" width="1.140625" customWidth="1"/>
    <col min="7641" max="7642" width="2" bestFit="1" customWidth="1"/>
    <col min="7643" max="7644" width="2.140625" bestFit="1" customWidth="1"/>
    <col min="7645" max="7645" width="1.7109375" bestFit="1" customWidth="1"/>
    <col min="7646" max="7646" width="0.85546875" bestFit="1" customWidth="1"/>
    <col min="7647" max="7647" width="2" bestFit="1" customWidth="1"/>
    <col min="7648" max="7648" width="2.140625" bestFit="1" customWidth="1"/>
    <col min="7894" max="7894" width="2.28515625" bestFit="1" customWidth="1"/>
    <col min="7895" max="7895" width="2.140625" bestFit="1" customWidth="1"/>
    <col min="7896" max="7896" width="1.140625" customWidth="1"/>
    <col min="7897" max="7898" width="2" bestFit="1" customWidth="1"/>
    <col min="7899" max="7900" width="2.140625" bestFit="1" customWidth="1"/>
    <col min="7901" max="7901" width="1.7109375" bestFit="1" customWidth="1"/>
    <col min="7902" max="7902" width="0.85546875" bestFit="1" customWidth="1"/>
    <col min="7903" max="7903" width="2" bestFit="1" customWidth="1"/>
    <col min="7904" max="7904" width="2.140625" bestFit="1" customWidth="1"/>
    <col min="8150" max="8150" width="2.28515625" bestFit="1" customWidth="1"/>
    <col min="8151" max="8151" width="2.140625" bestFit="1" customWidth="1"/>
    <col min="8152" max="8152" width="1.140625" customWidth="1"/>
    <col min="8153" max="8154" width="2" bestFit="1" customWidth="1"/>
    <col min="8155" max="8156" width="2.140625" bestFit="1" customWidth="1"/>
    <col min="8157" max="8157" width="1.7109375" bestFit="1" customWidth="1"/>
    <col min="8158" max="8158" width="0.85546875" bestFit="1" customWidth="1"/>
    <col min="8159" max="8159" width="2" bestFit="1" customWidth="1"/>
    <col min="8160" max="8160" width="2.140625" bestFit="1" customWidth="1"/>
    <col min="8406" max="8406" width="2.28515625" bestFit="1" customWidth="1"/>
    <col min="8407" max="8407" width="2.140625" bestFit="1" customWidth="1"/>
    <col min="8408" max="8408" width="1.140625" customWidth="1"/>
    <col min="8409" max="8410" width="2" bestFit="1" customWidth="1"/>
    <col min="8411" max="8412" width="2.140625" bestFit="1" customWidth="1"/>
    <col min="8413" max="8413" width="1.7109375" bestFit="1" customWidth="1"/>
    <col min="8414" max="8414" width="0.85546875" bestFit="1" customWidth="1"/>
    <col min="8415" max="8415" width="2" bestFit="1" customWidth="1"/>
    <col min="8416" max="8416" width="2.140625" bestFit="1" customWidth="1"/>
    <col min="8662" max="8662" width="2.28515625" bestFit="1" customWidth="1"/>
    <col min="8663" max="8663" width="2.140625" bestFit="1" customWidth="1"/>
    <col min="8664" max="8664" width="1.140625" customWidth="1"/>
    <col min="8665" max="8666" width="2" bestFit="1" customWidth="1"/>
    <col min="8667" max="8668" width="2.140625" bestFit="1" customWidth="1"/>
    <col min="8669" max="8669" width="1.7109375" bestFit="1" customWidth="1"/>
    <col min="8670" max="8670" width="0.85546875" bestFit="1" customWidth="1"/>
    <col min="8671" max="8671" width="2" bestFit="1" customWidth="1"/>
    <col min="8672" max="8672" width="2.140625" bestFit="1" customWidth="1"/>
    <col min="8918" max="8918" width="2.28515625" bestFit="1" customWidth="1"/>
    <col min="8919" max="8919" width="2.140625" bestFit="1" customWidth="1"/>
    <col min="8920" max="8920" width="1.140625" customWidth="1"/>
    <col min="8921" max="8922" width="2" bestFit="1" customWidth="1"/>
    <col min="8923" max="8924" width="2.140625" bestFit="1" customWidth="1"/>
    <col min="8925" max="8925" width="1.7109375" bestFit="1" customWidth="1"/>
    <col min="8926" max="8926" width="0.85546875" bestFit="1" customWidth="1"/>
    <col min="8927" max="8927" width="2" bestFit="1" customWidth="1"/>
    <col min="8928" max="8928" width="2.140625" bestFit="1" customWidth="1"/>
    <col min="9174" max="9174" width="2.28515625" bestFit="1" customWidth="1"/>
    <col min="9175" max="9175" width="2.140625" bestFit="1" customWidth="1"/>
    <col min="9176" max="9176" width="1.140625" customWidth="1"/>
    <col min="9177" max="9178" width="2" bestFit="1" customWidth="1"/>
    <col min="9179" max="9180" width="2.140625" bestFit="1" customWidth="1"/>
    <col min="9181" max="9181" width="1.7109375" bestFit="1" customWidth="1"/>
    <col min="9182" max="9182" width="0.85546875" bestFit="1" customWidth="1"/>
    <col min="9183" max="9183" width="2" bestFit="1" customWidth="1"/>
    <col min="9184" max="9184" width="2.140625" bestFit="1" customWidth="1"/>
    <col min="9430" max="9430" width="2.28515625" bestFit="1" customWidth="1"/>
    <col min="9431" max="9431" width="2.140625" bestFit="1" customWidth="1"/>
    <col min="9432" max="9432" width="1.140625" customWidth="1"/>
    <col min="9433" max="9434" width="2" bestFit="1" customWidth="1"/>
    <col min="9435" max="9436" width="2.140625" bestFit="1" customWidth="1"/>
    <col min="9437" max="9437" width="1.7109375" bestFit="1" customWidth="1"/>
    <col min="9438" max="9438" width="0.85546875" bestFit="1" customWidth="1"/>
    <col min="9439" max="9439" width="2" bestFit="1" customWidth="1"/>
    <col min="9440" max="9440" width="2.140625" bestFit="1" customWidth="1"/>
    <col min="9686" max="9686" width="2.28515625" bestFit="1" customWidth="1"/>
    <col min="9687" max="9687" width="2.140625" bestFit="1" customWidth="1"/>
    <col min="9688" max="9688" width="1.140625" customWidth="1"/>
    <col min="9689" max="9690" width="2" bestFit="1" customWidth="1"/>
    <col min="9691" max="9692" width="2.140625" bestFit="1" customWidth="1"/>
    <col min="9693" max="9693" width="1.7109375" bestFit="1" customWidth="1"/>
    <col min="9694" max="9694" width="0.85546875" bestFit="1" customWidth="1"/>
    <col min="9695" max="9695" width="2" bestFit="1" customWidth="1"/>
    <col min="9696" max="9696" width="2.140625" bestFit="1" customWidth="1"/>
    <col min="9942" max="9942" width="2.28515625" bestFit="1" customWidth="1"/>
    <col min="9943" max="9943" width="2.140625" bestFit="1" customWidth="1"/>
    <col min="9944" max="9944" width="1.140625" customWidth="1"/>
    <col min="9945" max="9946" width="2" bestFit="1" customWidth="1"/>
    <col min="9947" max="9948" width="2.140625" bestFit="1" customWidth="1"/>
    <col min="9949" max="9949" width="1.7109375" bestFit="1" customWidth="1"/>
    <col min="9950" max="9950" width="0.85546875" bestFit="1" customWidth="1"/>
    <col min="9951" max="9951" width="2" bestFit="1" customWidth="1"/>
    <col min="9952" max="9952" width="2.140625" bestFit="1" customWidth="1"/>
    <col min="10198" max="10198" width="2.28515625" bestFit="1" customWidth="1"/>
    <col min="10199" max="10199" width="2.140625" bestFit="1" customWidth="1"/>
    <col min="10200" max="10200" width="1.140625" customWidth="1"/>
    <col min="10201" max="10202" width="2" bestFit="1" customWidth="1"/>
    <col min="10203" max="10204" width="2.140625" bestFit="1" customWidth="1"/>
    <col min="10205" max="10205" width="1.7109375" bestFit="1" customWidth="1"/>
    <col min="10206" max="10206" width="0.85546875" bestFit="1" customWidth="1"/>
    <col min="10207" max="10207" width="2" bestFit="1" customWidth="1"/>
    <col min="10208" max="10208" width="2.140625" bestFit="1" customWidth="1"/>
    <col min="10454" max="10454" width="2.28515625" bestFit="1" customWidth="1"/>
    <col min="10455" max="10455" width="2.140625" bestFit="1" customWidth="1"/>
    <col min="10456" max="10456" width="1.140625" customWidth="1"/>
    <col min="10457" max="10458" width="2" bestFit="1" customWidth="1"/>
    <col min="10459" max="10460" width="2.140625" bestFit="1" customWidth="1"/>
    <col min="10461" max="10461" width="1.7109375" bestFit="1" customWidth="1"/>
    <col min="10462" max="10462" width="0.85546875" bestFit="1" customWidth="1"/>
    <col min="10463" max="10463" width="2" bestFit="1" customWidth="1"/>
    <col min="10464" max="10464" width="2.140625" bestFit="1" customWidth="1"/>
    <col min="10710" max="10710" width="2.28515625" bestFit="1" customWidth="1"/>
    <col min="10711" max="10711" width="2.140625" bestFit="1" customWidth="1"/>
    <col min="10712" max="10712" width="1.140625" customWidth="1"/>
    <col min="10713" max="10714" width="2" bestFit="1" customWidth="1"/>
    <col min="10715" max="10716" width="2.140625" bestFit="1" customWidth="1"/>
    <col min="10717" max="10717" width="1.7109375" bestFit="1" customWidth="1"/>
    <col min="10718" max="10718" width="0.85546875" bestFit="1" customWidth="1"/>
    <col min="10719" max="10719" width="2" bestFit="1" customWidth="1"/>
    <col min="10720" max="10720" width="2.140625" bestFit="1" customWidth="1"/>
    <col min="10966" max="10966" width="2.28515625" bestFit="1" customWidth="1"/>
    <col min="10967" max="10967" width="2.140625" bestFit="1" customWidth="1"/>
    <col min="10968" max="10968" width="1.140625" customWidth="1"/>
    <col min="10969" max="10970" width="2" bestFit="1" customWidth="1"/>
    <col min="10971" max="10972" width="2.140625" bestFit="1" customWidth="1"/>
    <col min="10973" max="10973" width="1.7109375" bestFit="1" customWidth="1"/>
    <col min="10974" max="10974" width="0.85546875" bestFit="1" customWidth="1"/>
    <col min="10975" max="10975" width="2" bestFit="1" customWidth="1"/>
    <col min="10976" max="10976" width="2.140625" bestFit="1" customWidth="1"/>
    <col min="11222" max="11222" width="2.28515625" bestFit="1" customWidth="1"/>
    <col min="11223" max="11223" width="2.140625" bestFit="1" customWidth="1"/>
    <col min="11224" max="11224" width="1.140625" customWidth="1"/>
    <col min="11225" max="11226" width="2" bestFit="1" customWidth="1"/>
    <col min="11227" max="11228" width="2.140625" bestFit="1" customWidth="1"/>
    <col min="11229" max="11229" width="1.7109375" bestFit="1" customWidth="1"/>
    <col min="11230" max="11230" width="0.85546875" bestFit="1" customWidth="1"/>
    <col min="11231" max="11231" width="2" bestFit="1" customWidth="1"/>
    <col min="11232" max="11232" width="2.140625" bestFit="1" customWidth="1"/>
    <col min="11478" max="11478" width="2.28515625" bestFit="1" customWidth="1"/>
    <col min="11479" max="11479" width="2.140625" bestFit="1" customWidth="1"/>
    <col min="11480" max="11480" width="1.140625" customWidth="1"/>
    <col min="11481" max="11482" width="2" bestFit="1" customWidth="1"/>
    <col min="11483" max="11484" width="2.140625" bestFit="1" customWidth="1"/>
    <col min="11485" max="11485" width="1.7109375" bestFit="1" customWidth="1"/>
    <col min="11486" max="11486" width="0.85546875" bestFit="1" customWidth="1"/>
    <col min="11487" max="11487" width="2" bestFit="1" customWidth="1"/>
    <col min="11488" max="11488" width="2.140625" bestFit="1" customWidth="1"/>
    <col min="11734" max="11734" width="2.28515625" bestFit="1" customWidth="1"/>
    <col min="11735" max="11735" width="2.140625" bestFit="1" customWidth="1"/>
    <col min="11736" max="11736" width="1.140625" customWidth="1"/>
    <col min="11737" max="11738" width="2" bestFit="1" customWidth="1"/>
    <col min="11739" max="11740" width="2.140625" bestFit="1" customWidth="1"/>
    <col min="11741" max="11741" width="1.7109375" bestFit="1" customWidth="1"/>
    <col min="11742" max="11742" width="0.85546875" bestFit="1" customWidth="1"/>
    <col min="11743" max="11743" width="2" bestFit="1" customWidth="1"/>
    <col min="11744" max="11744" width="2.140625" bestFit="1" customWidth="1"/>
    <col min="11990" max="11990" width="2.28515625" bestFit="1" customWidth="1"/>
    <col min="11991" max="11991" width="2.140625" bestFit="1" customWidth="1"/>
    <col min="11992" max="11992" width="1.140625" customWidth="1"/>
    <col min="11993" max="11994" width="2" bestFit="1" customWidth="1"/>
    <col min="11995" max="11996" width="2.140625" bestFit="1" customWidth="1"/>
    <col min="11997" max="11997" width="1.7109375" bestFit="1" customWidth="1"/>
    <col min="11998" max="11998" width="0.85546875" bestFit="1" customWidth="1"/>
    <col min="11999" max="11999" width="2" bestFit="1" customWidth="1"/>
    <col min="12000" max="12000" width="2.140625" bestFit="1" customWidth="1"/>
    <col min="12246" max="12246" width="2.28515625" bestFit="1" customWidth="1"/>
    <col min="12247" max="12247" width="2.140625" bestFit="1" customWidth="1"/>
    <col min="12248" max="12248" width="1.140625" customWidth="1"/>
    <col min="12249" max="12250" width="2" bestFit="1" customWidth="1"/>
    <col min="12251" max="12252" width="2.140625" bestFit="1" customWidth="1"/>
    <col min="12253" max="12253" width="1.7109375" bestFit="1" customWidth="1"/>
    <col min="12254" max="12254" width="0.85546875" bestFit="1" customWidth="1"/>
    <col min="12255" max="12255" width="2" bestFit="1" customWidth="1"/>
    <col min="12256" max="12256" width="2.140625" bestFit="1" customWidth="1"/>
    <col min="12502" max="12502" width="2.28515625" bestFit="1" customWidth="1"/>
    <col min="12503" max="12503" width="2.140625" bestFit="1" customWidth="1"/>
    <col min="12504" max="12504" width="1.140625" customWidth="1"/>
    <col min="12505" max="12506" width="2" bestFit="1" customWidth="1"/>
    <col min="12507" max="12508" width="2.140625" bestFit="1" customWidth="1"/>
    <col min="12509" max="12509" width="1.7109375" bestFit="1" customWidth="1"/>
    <col min="12510" max="12510" width="0.85546875" bestFit="1" customWidth="1"/>
    <col min="12511" max="12511" width="2" bestFit="1" customWidth="1"/>
    <col min="12512" max="12512" width="2.140625" bestFit="1" customWidth="1"/>
    <col min="12758" max="12758" width="2.28515625" bestFit="1" customWidth="1"/>
    <col min="12759" max="12759" width="2.140625" bestFit="1" customWidth="1"/>
    <col min="12760" max="12760" width="1.140625" customWidth="1"/>
    <col min="12761" max="12762" width="2" bestFit="1" customWidth="1"/>
    <col min="12763" max="12764" width="2.140625" bestFit="1" customWidth="1"/>
    <col min="12765" max="12765" width="1.7109375" bestFit="1" customWidth="1"/>
    <col min="12766" max="12766" width="0.85546875" bestFit="1" customWidth="1"/>
    <col min="12767" max="12767" width="2" bestFit="1" customWidth="1"/>
    <col min="12768" max="12768" width="2.140625" bestFit="1" customWidth="1"/>
    <col min="13014" max="13014" width="2.28515625" bestFit="1" customWidth="1"/>
    <col min="13015" max="13015" width="2.140625" bestFit="1" customWidth="1"/>
    <col min="13016" max="13016" width="1.140625" customWidth="1"/>
    <col min="13017" max="13018" width="2" bestFit="1" customWidth="1"/>
    <col min="13019" max="13020" width="2.140625" bestFit="1" customWidth="1"/>
    <col min="13021" max="13021" width="1.7109375" bestFit="1" customWidth="1"/>
    <col min="13022" max="13022" width="0.85546875" bestFit="1" customWidth="1"/>
    <col min="13023" max="13023" width="2" bestFit="1" customWidth="1"/>
    <col min="13024" max="13024" width="2.140625" bestFit="1" customWidth="1"/>
    <col min="13270" max="13270" width="2.28515625" bestFit="1" customWidth="1"/>
    <col min="13271" max="13271" width="2.140625" bestFit="1" customWidth="1"/>
    <col min="13272" max="13272" width="1.140625" customWidth="1"/>
    <col min="13273" max="13274" width="2" bestFit="1" customWidth="1"/>
    <col min="13275" max="13276" width="2.140625" bestFit="1" customWidth="1"/>
    <col min="13277" max="13277" width="1.7109375" bestFit="1" customWidth="1"/>
    <col min="13278" max="13278" width="0.85546875" bestFit="1" customWidth="1"/>
    <col min="13279" max="13279" width="2" bestFit="1" customWidth="1"/>
    <col min="13280" max="13280" width="2.140625" bestFit="1" customWidth="1"/>
    <col min="13526" max="13526" width="2.28515625" bestFit="1" customWidth="1"/>
    <col min="13527" max="13527" width="2.140625" bestFit="1" customWidth="1"/>
    <col min="13528" max="13528" width="1.140625" customWidth="1"/>
    <col min="13529" max="13530" width="2" bestFit="1" customWidth="1"/>
    <col min="13531" max="13532" width="2.140625" bestFit="1" customWidth="1"/>
    <col min="13533" max="13533" width="1.7109375" bestFit="1" customWidth="1"/>
    <col min="13534" max="13534" width="0.85546875" bestFit="1" customWidth="1"/>
    <col min="13535" max="13535" width="2" bestFit="1" customWidth="1"/>
    <col min="13536" max="13536" width="2.140625" bestFit="1" customWidth="1"/>
    <col min="13782" max="13782" width="2.28515625" bestFit="1" customWidth="1"/>
    <col min="13783" max="13783" width="2.140625" bestFit="1" customWidth="1"/>
    <col min="13784" max="13784" width="1.140625" customWidth="1"/>
    <col min="13785" max="13786" width="2" bestFit="1" customWidth="1"/>
    <col min="13787" max="13788" width="2.140625" bestFit="1" customWidth="1"/>
    <col min="13789" max="13789" width="1.7109375" bestFit="1" customWidth="1"/>
    <col min="13790" max="13790" width="0.85546875" bestFit="1" customWidth="1"/>
    <col min="13791" max="13791" width="2" bestFit="1" customWidth="1"/>
    <col min="13792" max="13792" width="2.140625" bestFit="1" customWidth="1"/>
    <col min="14038" max="14038" width="2.28515625" bestFit="1" customWidth="1"/>
    <col min="14039" max="14039" width="2.140625" bestFit="1" customWidth="1"/>
    <col min="14040" max="14040" width="1.140625" customWidth="1"/>
    <col min="14041" max="14042" width="2" bestFit="1" customWidth="1"/>
    <col min="14043" max="14044" width="2.140625" bestFit="1" customWidth="1"/>
    <col min="14045" max="14045" width="1.7109375" bestFit="1" customWidth="1"/>
    <col min="14046" max="14046" width="0.85546875" bestFit="1" customWidth="1"/>
    <col min="14047" max="14047" width="2" bestFit="1" customWidth="1"/>
    <col min="14048" max="14048" width="2.140625" bestFit="1" customWidth="1"/>
    <col min="14294" max="14294" width="2.28515625" bestFit="1" customWidth="1"/>
    <col min="14295" max="14295" width="2.140625" bestFit="1" customWidth="1"/>
    <col min="14296" max="14296" width="1.140625" customWidth="1"/>
    <col min="14297" max="14298" width="2" bestFit="1" customWidth="1"/>
    <col min="14299" max="14300" width="2.140625" bestFit="1" customWidth="1"/>
    <col min="14301" max="14301" width="1.7109375" bestFit="1" customWidth="1"/>
    <col min="14302" max="14302" width="0.85546875" bestFit="1" customWidth="1"/>
    <col min="14303" max="14303" width="2" bestFit="1" customWidth="1"/>
    <col min="14304" max="14304" width="2.140625" bestFit="1" customWidth="1"/>
    <col min="14550" max="14550" width="2.28515625" bestFit="1" customWidth="1"/>
    <col min="14551" max="14551" width="2.140625" bestFit="1" customWidth="1"/>
    <col min="14552" max="14552" width="1.140625" customWidth="1"/>
    <col min="14553" max="14554" width="2" bestFit="1" customWidth="1"/>
    <col min="14555" max="14556" width="2.140625" bestFit="1" customWidth="1"/>
    <col min="14557" max="14557" width="1.7109375" bestFit="1" customWidth="1"/>
    <col min="14558" max="14558" width="0.85546875" bestFit="1" customWidth="1"/>
    <col min="14559" max="14559" width="2" bestFit="1" customWidth="1"/>
    <col min="14560" max="14560" width="2.140625" bestFit="1" customWidth="1"/>
    <col min="14806" max="14806" width="2.28515625" bestFit="1" customWidth="1"/>
    <col min="14807" max="14807" width="2.140625" bestFit="1" customWidth="1"/>
    <col min="14808" max="14808" width="1.140625" customWidth="1"/>
    <col min="14809" max="14810" width="2" bestFit="1" customWidth="1"/>
    <col min="14811" max="14812" width="2.140625" bestFit="1" customWidth="1"/>
    <col min="14813" max="14813" width="1.7109375" bestFit="1" customWidth="1"/>
    <col min="14814" max="14814" width="0.85546875" bestFit="1" customWidth="1"/>
    <col min="14815" max="14815" width="2" bestFit="1" customWidth="1"/>
    <col min="14816" max="14816" width="2.140625" bestFit="1" customWidth="1"/>
    <col min="15062" max="15062" width="2.28515625" bestFit="1" customWidth="1"/>
    <col min="15063" max="15063" width="2.140625" bestFit="1" customWidth="1"/>
    <col min="15064" max="15064" width="1.140625" customWidth="1"/>
    <col min="15065" max="15066" width="2" bestFit="1" customWidth="1"/>
    <col min="15067" max="15068" width="2.140625" bestFit="1" customWidth="1"/>
    <col min="15069" max="15069" width="1.7109375" bestFit="1" customWidth="1"/>
    <col min="15070" max="15070" width="0.85546875" bestFit="1" customWidth="1"/>
    <col min="15071" max="15071" width="2" bestFit="1" customWidth="1"/>
    <col min="15072" max="15072" width="2.140625" bestFit="1" customWidth="1"/>
    <col min="15318" max="15318" width="2.28515625" bestFit="1" customWidth="1"/>
    <col min="15319" max="15319" width="2.140625" bestFit="1" customWidth="1"/>
    <col min="15320" max="15320" width="1.140625" customWidth="1"/>
    <col min="15321" max="15322" width="2" bestFit="1" customWidth="1"/>
    <col min="15323" max="15324" width="2.140625" bestFit="1" customWidth="1"/>
    <col min="15325" max="15325" width="1.7109375" bestFit="1" customWidth="1"/>
    <col min="15326" max="15326" width="0.85546875" bestFit="1" customWidth="1"/>
    <col min="15327" max="15327" width="2" bestFit="1" customWidth="1"/>
    <col min="15328" max="15328" width="2.140625" bestFit="1" customWidth="1"/>
    <col min="15574" max="15574" width="2.28515625" bestFit="1" customWidth="1"/>
    <col min="15575" max="15575" width="2.140625" bestFit="1" customWidth="1"/>
    <col min="15576" max="15576" width="1.140625" customWidth="1"/>
    <col min="15577" max="15578" width="2" bestFit="1" customWidth="1"/>
    <col min="15579" max="15580" width="2.140625" bestFit="1" customWidth="1"/>
    <col min="15581" max="15581" width="1.7109375" bestFit="1" customWidth="1"/>
    <col min="15582" max="15582" width="0.85546875" bestFit="1" customWidth="1"/>
    <col min="15583" max="15583" width="2" bestFit="1" customWidth="1"/>
    <col min="15584" max="15584" width="2.140625" bestFit="1" customWidth="1"/>
    <col min="15830" max="15830" width="2.28515625" bestFit="1" customWidth="1"/>
    <col min="15831" max="15831" width="2.140625" bestFit="1" customWidth="1"/>
    <col min="15832" max="15832" width="1.140625" customWidth="1"/>
    <col min="15833" max="15834" width="2" bestFit="1" customWidth="1"/>
    <col min="15835" max="15836" width="2.140625" bestFit="1" customWidth="1"/>
    <col min="15837" max="15837" width="1.7109375" bestFit="1" customWidth="1"/>
    <col min="15838" max="15838" width="0.85546875" bestFit="1" customWidth="1"/>
    <col min="15839" max="15839" width="2" bestFit="1" customWidth="1"/>
    <col min="15840" max="15840" width="2.140625" bestFit="1" customWidth="1"/>
    <col min="16086" max="16086" width="2.28515625" bestFit="1" customWidth="1"/>
    <col min="16087" max="16087" width="2.140625" bestFit="1" customWidth="1"/>
    <col min="16088" max="16088" width="1.140625" customWidth="1"/>
    <col min="16089" max="16090" width="2" bestFit="1" customWidth="1"/>
    <col min="16091" max="16092" width="2.140625" bestFit="1" customWidth="1"/>
    <col min="16093" max="16093" width="1.7109375" bestFit="1" customWidth="1"/>
    <col min="16094" max="16094" width="0.85546875" bestFit="1" customWidth="1"/>
    <col min="16095" max="16095" width="2" bestFit="1" customWidth="1"/>
    <col min="16096" max="16096" width="2.140625" bestFit="1" customWidth="1"/>
  </cols>
  <sheetData>
    <row r="1" spans="1:13" ht="15.75" thickBot="1">
      <c r="A1" s="298"/>
      <c r="B1" s="294"/>
      <c r="C1" s="294"/>
      <c r="D1" s="294"/>
      <c r="E1" s="294"/>
      <c r="F1" s="297"/>
      <c r="G1" s="297"/>
      <c r="H1" s="294"/>
      <c r="I1" s="294"/>
      <c r="J1" s="294"/>
      <c r="K1" s="295"/>
      <c r="L1" s="294"/>
      <c r="M1" s="298"/>
    </row>
    <row r="2" spans="1:13" ht="42" customHeight="1">
      <c r="A2" s="298"/>
      <c r="B2" s="36"/>
      <c r="C2" s="332" t="s">
        <v>633</v>
      </c>
      <c r="D2" s="333"/>
      <c r="E2" s="36"/>
      <c r="F2" s="334" t="s">
        <v>659</v>
      </c>
      <c r="G2" s="335"/>
      <c r="H2" s="335"/>
      <c r="I2" s="335"/>
      <c r="J2" s="335"/>
      <c r="K2" s="336"/>
      <c r="L2" s="36"/>
      <c r="M2" s="298"/>
    </row>
    <row r="3" spans="1:13" ht="39">
      <c r="A3" s="298"/>
      <c r="B3" s="39" t="s">
        <v>3</v>
      </c>
      <c r="C3" s="40" t="s">
        <v>7</v>
      </c>
      <c r="D3" s="41" t="s">
        <v>634</v>
      </c>
      <c r="E3" s="42" t="s">
        <v>635</v>
      </c>
      <c r="F3" s="43" t="s">
        <v>661</v>
      </c>
      <c r="G3" s="44" t="s">
        <v>17</v>
      </c>
      <c r="H3" s="45" t="s">
        <v>636</v>
      </c>
      <c r="I3" s="45" t="s">
        <v>637</v>
      </c>
      <c r="J3" s="46" t="s">
        <v>638</v>
      </c>
      <c r="K3" s="47" t="s">
        <v>639</v>
      </c>
      <c r="L3" s="36"/>
      <c r="M3" s="298"/>
    </row>
    <row r="4" spans="1:13">
      <c r="A4" s="298"/>
      <c r="B4" s="48" t="s">
        <v>22</v>
      </c>
      <c r="C4" s="49">
        <v>82240316263</v>
      </c>
      <c r="D4" s="50">
        <v>0.21163855066853332</v>
      </c>
      <c r="E4" s="51">
        <v>20498131482</v>
      </c>
      <c r="F4" s="52">
        <v>7948870112</v>
      </c>
      <c r="G4" s="53">
        <v>8091947231.7200003</v>
      </c>
      <c r="H4" s="54">
        <v>16039177453.720001</v>
      </c>
      <c r="I4" s="55">
        <v>0.49559088269557122</v>
      </c>
      <c r="J4" s="56">
        <v>0.18401849207308321</v>
      </c>
      <c r="K4" s="57">
        <v>45701367437.279999</v>
      </c>
      <c r="L4" s="38">
        <v>22126741578</v>
      </c>
      <c r="M4" s="298"/>
    </row>
    <row r="5" spans="1:13">
      <c r="A5" s="298"/>
      <c r="B5" s="48" t="s">
        <v>146</v>
      </c>
      <c r="C5" s="49">
        <v>109898205011</v>
      </c>
      <c r="D5" s="50">
        <v>0.28281380576433285</v>
      </c>
      <c r="E5" s="51">
        <v>38994794200</v>
      </c>
      <c r="F5" s="52">
        <v>7190546071</v>
      </c>
      <c r="G5" s="53">
        <v>11608775981.2799</v>
      </c>
      <c r="H5" s="54">
        <v>18799322052.2799</v>
      </c>
      <c r="I5" s="55">
        <v>0.38248964781833511</v>
      </c>
      <c r="J5" s="56">
        <v>0.21568580471403512</v>
      </c>
      <c r="K5" s="57">
        <v>52104088758.7201</v>
      </c>
      <c r="L5" s="38">
        <v>23947149319</v>
      </c>
      <c r="M5" s="298"/>
    </row>
    <row r="6" spans="1:13">
      <c r="A6" s="298"/>
      <c r="B6" s="48" t="s">
        <v>289</v>
      </c>
      <c r="C6" s="49">
        <v>79181691988</v>
      </c>
      <c r="D6" s="50">
        <v>0.2037674378370786</v>
      </c>
      <c r="E6" s="51">
        <v>29456483010</v>
      </c>
      <c r="F6" s="52">
        <v>8359712735</v>
      </c>
      <c r="G6" s="53">
        <v>10449959252</v>
      </c>
      <c r="H6" s="54">
        <v>18756923673</v>
      </c>
      <c r="I6" s="55">
        <v>0.44568677042885996</v>
      </c>
      <c r="J6" s="56">
        <v>0.21519936544095253</v>
      </c>
      <c r="K6" s="57">
        <v>30915536991</v>
      </c>
      <c r="L6" s="38">
        <v>23132841009</v>
      </c>
      <c r="M6" s="298"/>
    </row>
    <row r="7" spans="1:13">
      <c r="A7" s="298"/>
      <c r="B7" s="48" t="s">
        <v>406</v>
      </c>
      <c r="C7" s="49">
        <v>64499745018</v>
      </c>
      <c r="D7" s="50">
        <v>0.16598467970922562</v>
      </c>
      <c r="E7" s="51">
        <v>5961615294</v>
      </c>
      <c r="F7" s="52">
        <v>4301211758</v>
      </c>
      <c r="G7" s="53">
        <v>6331787069</v>
      </c>
      <c r="H7" s="54">
        <v>10632998827</v>
      </c>
      <c r="I7" s="55">
        <v>0.40451539852314139</v>
      </c>
      <c r="J7" s="56">
        <v>0.12199306454493951</v>
      </c>
      <c r="K7" s="57">
        <v>47905130897</v>
      </c>
      <c r="L7" s="38">
        <v>22009223558</v>
      </c>
      <c r="M7" s="298"/>
    </row>
    <row r="8" spans="1:13">
      <c r="A8" s="298"/>
      <c r="B8" s="58" t="s">
        <v>470</v>
      </c>
      <c r="C8" s="49">
        <v>24469421000</v>
      </c>
      <c r="D8" s="50">
        <v>6.2970000985612257E-2</v>
      </c>
      <c r="E8" s="51">
        <v>1156858600</v>
      </c>
      <c r="F8" s="52">
        <v>3675193846</v>
      </c>
      <c r="G8" s="53">
        <v>14434780654</v>
      </c>
      <c r="H8" s="54">
        <v>18109974500</v>
      </c>
      <c r="I8" s="55">
        <v>0.20293754947032089</v>
      </c>
      <c r="J8" s="56">
        <v>0.20777687687463417</v>
      </c>
      <c r="K8" s="57">
        <v>5202587900</v>
      </c>
      <c r="L8" s="38">
        <v>4121687000</v>
      </c>
      <c r="M8" s="298"/>
    </row>
    <row r="9" spans="1:13">
      <c r="A9" s="298"/>
      <c r="B9" s="58" t="s">
        <v>488</v>
      </c>
      <c r="C9" s="49">
        <v>28299164741</v>
      </c>
      <c r="D9" s="50">
        <v>7.2825525035217359E-2</v>
      </c>
      <c r="E9" s="51">
        <v>13971228804</v>
      </c>
      <c r="F9" s="52">
        <v>1464779396</v>
      </c>
      <c r="G9" s="53">
        <v>3357507098</v>
      </c>
      <c r="H9" s="54">
        <v>4822286494</v>
      </c>
      <c r="I9" s="55">
        <v>0.30375204746182383</v>
      </c>
      <c r="J9" s="56">
        <v>5.5326396352355395E-2</v>
      </c>
      <c r="K9" s="57">
        <v>9505649443</v>
      </c>
      <c r="L9" s="38"/>
      <c r="M9" s="298"/>
    </row>
    <row r="10" spans="1:13" ht="15.75" thickBot="1">
      <c r="A10" s="298"/>
      <c r="B10" s="59" t="s">
        <v>602</v>
      </c>
      <c r="C10" s="60">
        <v>388588544021</v>
      </c>
      <c r="D10" s="331">
        <v>1</v>
      </c>
      <c r="E10" s="222">
        <v>110039111390</v>
      </c>
      <c r="F10" s="60">
        <v>32940313918</v>
      </c>
      <c r="G10" s="61">
        <v>54274757285.999901</v>
      </c>
      <c r="H10" s="62">
        <v>87160682999.999908</v>
      </c>
      <c r="I10" s="63">
        <v>0.37792629410671363</v>
      </c>
      <c r="J10" s="64">
        <v>1</v>
      </c>
      <c r="K10" s="65">
        <v>191334361427.00009</v>
      </c>
      <c r="L10" s="38">
        <v>5390362000</v>
      </c>
      <c r="M10" s="298"/>
    </row>
    <row r="11" spans="1:13">
      <c r="A11" s="298"/>
      <c r="B11" s="294"/>
      <c r="C11" s="337" t="s">
        <v>640</v>
      </c>
      <c r="D11" s="337"/>
      <c r="E11" s="337"/>
      <c r="F11" s="337"/>
      <c r="G11" s="337"/>
      <c r="H11" s="337"/>
      <c r="I11" s="337"/>
      <c r="J11" s="294"/>
      <c r="K11" s="295"/>
      <c r="L11" s="36"/>
      <c r="M11" s="298"/>
    </row>
    <row r="12" spans="1:13" ht="10.5" customHeight="1">
      <c r="A12" s="298"/>
      <c r="B12" s="294"/>
      <c r="C12" s="337"/>
      <c r="D12" s="337"/>
      <c r="E12" s="337"/>
      <c r="F12" s="337"/>
      <c r="G12" s="337"/>
      <c r="H12" s="337"/>
      <c r="I12" s="337"/>
      <c r="J12" s="294"/>
      <c r="K12" s="295"/>
      <c r="L12" s="36"/>
      <c r="M12" s="298"/>
    </row>
    <row r="13" spans="1:13" hidden="1">
      <c r="A13" s="298"/>
      <c r="B13" s="36"/>
      <c r="C13" s="337"/>
      <c r="D13" s="337"/>
      <c r="E13" s="337"/>
      <c r="F13" s="337"/>
      <c r="G13" s="337"/>
      <c r="H13" s="337"/>
      <c r="I13" s="337"/>
      <c r="J13" s="36"/>
      <c r="K13" s="38"/>
      <c r="L13" s="36"/>
      <c r="M13" s="298"/>
    </row>
    <row r="14" spans="1:13">
      <c r="A14" s="298"/>
      <c r="B14" s="36"/>
      <c r="C14" s="36"/>
      <c r="D14" s="36"/>
      <c r="E14" s="36"/>
      <c r="F14" s="36"/>
      <c r="G14" s="36"/>
      <c r="H14" s="36"/>
      <c r="I14" s="36"/>
      <c r="J14" s="36"/>
      <c r="K14" s="38"/>
      <c r="L14" s="36"/>
      <c r="M14" s="298"/>
    </row>
    <row r="15" spans="1:13">
      <c r="A15" s="298"/>
      <c r="M15" s="298"/>
    </row>
    <row r="16" spans="1:13">
      <c r="M16" s="298"/>
    </row>
  </sheetData>
  <mergeCells count="3">
    <mergeCell ref="C2:D2"/>
    <mergeCell ref="F2:K2"/>
    <mergeCell ref="C11:I13"/>
  </mergeCells>
  <printOptions horizontalCentered="1" verticalCentered="1"/>
  <pageMargins left="1.1811023622047245" right="0.23622047244094491" top="1.3779527559055118" bottom="0.23622047244094491" header="0.74803149606299213" footer="0"/>
  <pageSetup paperSize="5" scale="85" orientation="landscape" r:id="rId1"/>
  <headerFooter>
    <oddHeader>&amp;L&amp;10              GOBIERNO REGIONAL DE LOS LAGOS
DIVISIÓN DE PRESUPUESTO E INVERSIÓN REGIONAL
                               23-07-2019&amp;C&amp;"-,Negrita"&amp;20ESTADO DE SITUACION MES JUNIO 
POR PROVINCIA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3"/>
  <sheetViews>
    <sheetView workbookViewId="0">
      <selection activeCell="K10" sqref="K10"/>
    </sheetView>
  </sheetViews>
  <sheetFormatPr baseColWidth="10" defaultColWidth="11.42578125" defaultRowHeight="12.75"/>
  <cols>
    <col min="1" max="1" width="4.28515625" style="36" customWidth="1"/>
    <col min="2" max="2" width="17.42578125" style="36" customWidth="1"/>
    <col min="3" max="3" width="15.42578125" style="36" customWidth="1"/>
    <col min="4" max="4" width="13.28515625" style="36" customWidth="1"/>
    <col min="5" max="5" width="15.85546875" style="36" customWidth="1"/>
    <col min="6" max="6" width="16.42578125" style="36" customWidth="1"/>
    <col min="7" max="8" width="14.7109375" style="36" bestFit="1" customWidth="1"/>
    <col min="9" max="9" width="14.28515625" style="36" bestFit="1" customWidth="1"/>
    <col min="10" max="10" width="14.42578125" style="36" customWidth="1"/>
    <col min="11" max="11" width="15.28515625" style="36" bestFit="1" customWidth="1"/>
    <col min="12" max="12" width="15.42578125" style="36" customWidth="1"/>
    <col min="13" max="15" width="13.7109375" style="36" bestFit="1" customWidth="1"/>
    <col min="16" max="227" width="11.42578125" style="36"/>
    <col min="228" max="228" width="2.42578125" style="36" customWidth="1"/>
    <col min="229" max="229" width="2.140625" style="36" bestFit="1" customWidth="1"/>
    <col min="230" max="230" width="0.85546875" style="36" bestFit="1" customWidth="1"/>
    <col min="231" max="231" width="2" style="36" customWidth="1"/>
    <col min="232" max="232" width="2" style="36" bestFit="1" customWidth="1"/>
    <col min="233" max="233" width="1.28515625" style="36" bestFit="1" customWidth="1"/>
    <col min="234" max="234" width="2" style="36" bestFit="1" customWidth="1"/>
    <col min="235" max="235" width="2.140625" style="36" customWidth="1"/>
    <col min="236" max="236" width="1.140625" style="36" customWidth="1"/>
    <col min="237" max="237" width="0" style="36" hidden="1" customWidth="1"/>
    <col min="238" max="238" width="2" style="36" bestFit="1" customWidth="1"/>
    <col min="239" max="239" width="2.140625" style="36" customWidth="1"/>
    <col min="240" max="240" width="2" style="36" customWidth="1"/>
    <col min="241" max="241" width="2.28515625" style="36" customWidth="1"/>
    <col min="242" max="242" width="11.42578125" style="36"/>
    <col min="243" max="243" width="2" style="36" bestFit="1" customWidth="1"/>
    <col min="244" max="483" width="11.42578125" style="36"/>
    <col min="484" max="484" width="2.42578125" style="36" customWidth="1"/>
    <col min="485" max="485" width="2.140625" style="36" bestFit="1" customWidth="1"/>
    <col min="486" max="486" width="0.85546875" style="36" bestFit="1" customWidth="1"/>
    <col min="487" max="487" width="2" style="36" customWidth="1"/>
    <col min="488" max="488" width="2" style="36" bestFit="1" customWidth="1"/>
    <col min="489" max="489" width="1.28515625" style="36" bestFit="1" customWidth="1"/>
    <col min="490" max="490" width="2" style="36" bestFit="1" customWidth="1"/>
    <col min="491" max="491" width="2.140625" style="36" customWidth="1"/>
    <col min="492" max="492" width="1.140625" style="36" customWidth="1"/>
    <col min="493" max="493" width="0" style="36" hidden="1" customWidth="1"/>
    <col min="494" max="494" width="2" style="36" bestFit="1" customWidth="1"/>
    <col min="495" max="495" width="2.140625" style="36" customWidth="1"/>
    <col min="496" max="496" width="2" style="36" customWidth="1"/>
    <col min="497" max="497" width="2.28515625" style="36" customWidth="1"/>
    <col min="498" max="498" width="11.42578125" style="36"/>
    <col min="499" max="499" width="2" style="36" bestFit="1" customWidth="1"/>
    <col min="500" max="739" width="11.42578125" style="36"/>
    <col min="740" max="740" width="2.42578125" style="36" customWidth="1"/>
    <col min="741" max="741" width="2.140625" style="36" bestFit="1" customWidth="1"/>
    <col min="742" max="742" width="0.85546875" style="36" bestFit="1" customWidth="1"/>
    <col min="743" max="743" width="2" style="36" customWidth="1"/>
    <col min="744" max="744" width="2" style="36" bestFit="1" customWidth="1"/>
    <col min="745" max="745" width="1.28515625" style="36" bestFit="1" customWidth="1"/>
    <col min="746" max="746" width="2" style="36" bestFit="1" customWidth="1"/>
    <col min="747" max="747" width="2.140625" style="36" customWidth="1"/>
    <col min="748" max="748" width="1.140625" style="36" customWidth="1"/>
    <col min="749" max="749" width="0" style="36" hidden="1" customWidth="1"/>
    <col min="750" max="750" width="2" style="36" bestFit="1" customWidth="1"/>
    <col min="751" max="751" width="2.140625" style="36" customWidth="1"/>
    <col min="752" max="752" width="2" style="36" customWidth="1"/>
    <col min="753" max="753" width="2.28515625" style="36" customWidth="1"/>
    <col min="754" max="754" width="11.42578125" style="36"/>
    <col min="755" max="755" width="2" style="36" bestFit="1" customWidth="1"/>
    <col min="756" max="995" width="11.42578125" style="36"/>
    <col min="996" max="996" width="2.42578125" style="36" customWidth="1"/>
    <col min="997" max="997" width="2.140625" style="36" bestFit="1" customWidth="1"/>
    <col min="998" max="998" width="0.85546875" style="36" bestFit="1" customWidth="1"/>
    <col min="999" max="999" width="2" style="36" customWidth="1"/>
    <col min="1000" max="1000" width="2" style="36" bestFit="1" customWidth="1"/>
    <col min="1001" max="1001" width="1.28515625" style="36" bestFit="1" customWidth="1"/>
    <col min="1002" max="1002" width="2" style="36" bestFit="1" customWidth="1"/>
    <col min="1003" max="1003" width="2.140625" style="36" customWidth="1"/>
    <col min="1004" max="1004" width="1.140625" style="36" customWidth="1"/>
    <col min="1005" max="1005" width="0" style="36" hidden="1" customWidth="1"/>
    <col min="1006" max="1006" width="2" style="36" bestFit="1" customWidth="1"/>
    <col min="1007" max="1007" width="2.140625" style="36" customWidth="1"/>
    <col min="1008" max="1008" width="2" style="36" customWidth="1"/>
    <col min="1009" max="1009" width="2.28515625" style="36" customWidth="1"/>
    <col min="1010" max="1010" width="11.42578125" style="36"/>
    <col min="1011" max="1011" width="2" style="36" bestFit="1" customWidth="1"/>
    <col min="1012" max="1251" width="11.42578125" style="36"/>
    <col min="1252" max="1252" width="2.42578125" style="36" customWidth="1"/>
    <col min="1253" max="1253" width="2.140625" style="36" bestFit="1" customWidth="1"/>
    <col min="1254" max="1254" width="0.85546875" style="36" bestFit="1" customWidth="1"/>
    <col min="1255" max="1255" width="2" style="36" customWidth="1"/>
    <col min="1256" max="1256" width="2" style="36" bestFit="1" customWidth="1"/>
    <col min="1257" max="1257" width="1.28515625" style="36" bestFit="1" customWidth="1"/>
    <col min="1258" max="1258" width="2" style="36" bestFit="1" customWidth="1"/>
    <col min="1259" max="1259" width="2.140625" style="36" customWidth="1"/>
    <col min="1260" max="1260" width="1.140625" style="36" customWidth="1"/>
    <col min="1261" max="1261" width="0" style="36" hidden="1" customWidth="1"/>
    <col min="1262" max="1262" width="2" style="36" bestFit="1" customWidth="1"/>
    <col min="1263" max="1263" width="2.140625" style="36" customWidth="1"/>
    <col min="1264" max="1264" width="2" style="36" customWidth="1"/>
    <col min="1265" max="1265" width="2.28515625" style="36" customWidth="1"/>
    <col min="1266" max="1266" width="11.42578125" style="36"/>
    <col min="1267" max="1267" width="2" style="36" bestFit="1" customWidth="1"/>
    <col min="1268" max="1507" width="11.42578125" style="36"/>
    <col min="1508" max="1508" width="2.42578125" style="36" customWidth="1"/>
    <col min="1509" max="1509" width="2.140625" style="36" bestFit="1" customWidth="1"/>
    <col min="1510" max="1510" width="0.85546875" style="36" bestFit="1" customWidth="1"/>
    <col min="1511" max="1511" width="2" style="36" customWidth="1"/>
    <col min="1512" max="1512" width="2" style="36" bestFit="1" customWidth="1"/>
    <col min="1513" max="1513" width="1.28515625" style="36" bestFit="1" customWidth="1"/>
    <col min="1514" max="1514" width="2" style="36" bestFit="1" customWidth="1"/>
    <col min="1515" max="1515" width="2.140625" style="36" customWidth="1"/>
    <col min="1516" max="1516" width="1.140625" style="36" customWidth="1"/>
    <col min="1517" max="1517" width="0" style="36" hidden="1" customWidth="1"/>
    <col min="1518" max="1518" width="2" style="36" bestFit="1" customWidth="1"/>
    <col min="1519" max="1519" width="2.140625" style="36" customWidth="1"/>
    <col min="1520" max="1520" width="2" style="36" customWidth="1"/>
    <col min="1521" max="1521" width="2.28515625" style="36" customWidth="1"/>
    <col min="1522" max="1522" width="11.42578125" style="36"/>
    <col min="1523" max="1523" width="2" style="36" bestFit="1" customWidth="1"/>
    <col min="1524" max="1763" width="11.42578125" style="36"/>
    <col min="1764" max="1764" width="2.42578125" style="36" customWidth="1"/>
    <col min="1765" max="1765" width="2.140625" style="36" bestFit="1" customWidth="1"/>
    <col min="1766" max="1766" width="0.85546875" style="36" bestFit="1" customWidth="1"/>
    <col min="1767" max="1767" width="2" style="36" customWidth="1"/>
    <col min="1768" max="1768" width="2" style="36" bestFit="1" customWidth="1"/>
    <col min="1769" max="1769" width="1.28515625" style="36" bestFit="1" customWidth="1"/>
    <col min="1770" max="1770" width="2" style="36" bestFit="1" customWidth="1"/>
    <col min="1771" max="1771" width="2.140625" style="36" customWidth="1"/>
    <col min="1772" max="1772" width="1.140625" style="36" customWidth="1"/>
    <col min="1773" max="1773" width="0" style="36" hidden="1" customWidth="1"/>
    <col min="1774" max="1774" width="2" style="36" bestFit="1" customWidth="1"/>
    <col min="1775" max="1775" width="2.140625" style="36" customWidth="1"/>
    <col min="1776" max="1776" width="2" style="36" customWidth="1"/>
    <col min="1777" max="1777" width="2.28515625" style="36" customWidth="1"/>
    <col min="1778" max="1778" width="11.42578125" style="36"/>
    <col min="1779" max="1779" width="2" style="36" bestFit="1" customWidth="1"/>
    <col min="1780" max="2019" width="11.42578125" style="36"/>
    <col min="2020" max="2020" width="2.42578125" style="36" customWidth="1"/>
    <col min="2021" max="2021" width="2.140625" style="36" bestFit="1" customWidth="1"/>
    <col min="2022" max="2022" width="0.85546875" style="36" bestFit="1" customWidth="1"/>
    <col min="2023" max="2023" width="2" style="36" customWidth="1"/>
    <col min="2024" max="2024" width="2" style="36" bestFit="1" customWidth="1"/>
    <col min="2025" max="2025" width="1.28515625" style="36" bestFit="1" customWidth="1"/>
    <col min="2026" max="2026" width="2" style="36" bestFit="1" customWidth="1"/>
    <col min="2027" max="2027" width="2.140625" style="36" customWidth="1"/>
    <col min="2028" max="2028" width="1.140625" style="36" customWidth="1"/>
    <col min="2029" max="2029" width="0" style="36" hidden="1" customWidth="1"/>
    <col min="2030" max="2030" width="2" style="36" bestFit="1" customWidth="1"/>
    <col min="2031" max="2031" width="2.140625" style="36" customWidth="1"/>
    <col min="2032" max="2032" width="2" style="36" customWidth="1"/>
    <col min="2033" max="2033" width="2.28515625" style="36" customWidth="1"/>
    <col min="2034" max="2034" width="11.42578125" style="36"/>
    <col min="2035" max="2035" width="2" style="36" bestFit="1" customWidth="1"/>
    <col min="2036" max="2275" width="11.42578125" style="36"/>
    <col min="2276" max="2276" width="2.42578125" style="36" customWidth="1"/>
    <col min="2277" max="2277" width="2.140625" style="36" bestFit="1" customWidth="1"/>
    <col min="2278" max="2278" width="0.85546875" style="36" bestFit="1" customWidth="1"/>
    <col min="2279" max="2279" width="2" style="36" customWidth="1"/>
    <col min="2280" max="2280" width="2" style="36" bestFit="1" customWidth="1"/>
    <col min="2281" max="2281" width="1.28515625" style="36" bestFit="1" customWidth="1"/>
    <col min="2282" max="2282" width="2" style="36" bestFit="1" customWidth="1"/>
    <col min="2283" max="2283" width="2.140625" style="36" customWidth="1"/>
    <col min="2284" max="2284" width="1.140625" style="36" customWidth="1"/>
    <col min="2285" max="2285" width="0" style="36" hidden="1" customWidth="1"/>
    <col min="2286" max="2286" width="2" style="36" bestFit="1" customWidth="1"/>
    <col min="2287" max="2287" width="2.140625" style="36" customWidth="1"/>
    <col min="2288" max="2288" width="2" style="36" customWidth="1"/>
    <col min="2289" max="2289" width="2.28515625" style="36" customWidth="1"/>
    <col min="2290" max="2290" width="11.42578125" style="36"/>
    <col min="2291" max="2291" width="2" style="36" bestFit="1" customWidth="1"/>
    <col min="2292" max="2531" width="11.42578125" style="36"/>
    <col min="2532" max="2532" width="2.42578125" style="36" customWidth="1"/>
    <col min="2533" max="2533" width="2.140625" style="36" bestFit="1" customWidth="1"/>
    <col min="2534" max="2534" width="0.85546875" style="36" bestFit="1" customWidth="1"/>
    <col min="2535" max="2535" width="2" style="36" customWidth="1"/>
    <col min="2536" max="2536" width="2" style="36" bestFit="1" customWidth="1"/>
    <col min="2537" max="2537" width="1.28515625" style="36" bestFit="1" customWidth="1"/>
    <col min="2538" max="2538" width="2" style="36" bestFit="1" customWidth="1"/>
    <col min="2539" max="2539" width="2.140625" style="36" customWidth="1"/>
    <col min="2540" max="2540" width="1.140625" style="36" customWidth="1"/>
    <col min="2541" max="2541" width="0" style="36" hidden="1" customWidth="1"/>
    <col min="2542" max="2542" width="2" style="36" bestFit="1" customWidth="1"/>
    <col min="2543" max="2543" width="2.140625" style="36" customWidth="1"/>
    <col min="2544" max="2544" width="2" style="36" customWidth="1"/>
    <col min="2545" max="2545" width="2.28515625" style="36" customWidth="1"/>
    <col min="2546" max="2546" width="11.42578125" style="36"/>
    <col min="2547" max="2547" width="2" style="36" bestFit="1" customWidth="1"/>
    <col min="2548" max="2787" width="11.42578125" style="36"/>
    <col min="2788" max="2788" width="2.42578125" style="36" customWidth="1"/>
    <col min="2789" max="2789" width="2.140625" style="36" bestFit="1" customWidth="1"/>
    <col min="2790" max="2790" width="0.85546875" style="36" bestFit="1" customWidth="1"/>
    <col min="2791" max="2791" width="2" style="36" customWidth="1"/>
    <col min="2792" max="2792" width="2" style="36" bestFit="1" customWidth="1"/>
    <col min="2793" max="2793" width="1.28515625" style="36" bestFit="1" customWidth="1"/>
    <col min="2794" max="2794" width="2" style="36" bestFit="1" customWidth="1"/>
    <col min="2795" max="2795" width="2.140625" style="36" customWidth="1"/>
    <col min="2796" max="2796" width="1.140625" style="36" customWidth="1"/>
    <col min="2797" max="2797" width="0" style="36" hidden="1" customWidth="1"/>
    <col min="2798" max="2798" width="2" style="36" bestFit="1" customWidth="1"/>
    <col min="2799" max="2799" width="2.140625" style="36" customWidth="1"/>
    <col min="2800" max="2800" width="2" style="36" customWidth="1"/>
    <col min="2801" max="2801" width="2.28515625" style="36" customWidth="1"/>
    <col min="2802" max="2802" width="11.42578125" style="36"/>
    <col min="2803" max="2803" width="2" style="36" bestFit="1" customWidth="1"/>
    <col min="2804" max="3043" width="11.42578125" style="36"/>
    <col min="3044" max="3044" width="2.42578125" style="36" customWidth="1"/>
    <col min="3045" max="3045" width="2.140625" style="36" bestFit="1" customWidth="1"/>
    <col min="3046" max="3046" width="0.85546875" style="36" bestFit="1" customWidth="1"/>
    <col min="3047" max="3047" width="2" style="36" customWidth="1"/>
    <col min="3048" max="3048" width="2" style="36" bestFit="1" customWidth="1"/>
    <col min="3049" max="3049" width="1.28515625" style="36" bestFit="1" customWidth="1"/>
    <col min="3050" max="3050" width="2" style="36" bestFit="1" customWidth="1"/>
    <col min="3051" max="3051" width="2.140625" style="36" customWidth="1"/>
    <col min="3052" max="3052" width="1.140625" style="36" customWidth="1"/>
    <col min="3053" max="3053" width="0" style="36" hidden="1" customWidth="1"/>
    <col min="3054" max="3054" width="2" style="36" bestFit="1" customWidth="1"/>
    <col min="3055" max="3055" width="2.140625" style="36" customWidth="1"/>
    <col min="3056" max="3056" width="2" style="36" customWidth="1"/>
    <col min="3057" max="3057" width="2.28515625" style="36" customWidth="1"/>
    <col min="3058" max="3058" width="11.42578125" style="36"/>
    <col min="3059" max="3059" width="2" style="36" bestFit="1" customWidth="1"/>
    <col min="3060" max="3299" width="11.42578125" style="36"/>
    <col min="3300" max="3300" width="2.42578125" style="36" customWidth="1"/>
    <col min="3301" max="3301" width="2.140625" style="36" bestFit="1" customWidth="1"/>
    <col min="3302" max="3302" width="0.85546875" style="36" bestFit="1" customWidth="1"/>
    <col min="3303" max="3303" width="2" style="36" customWidth="1"/>
    <col min="3304" max="3304" width="2" style="36" bestFit="1" customWidth="1"/>
    <col min="3305" max="3305" width="1.28515625" style="36" bestFit="1" customWidth="1"/>
    <col min="3306" max="3306" width="2" style="36" bestFit="1" customWidth="1"/>
    <col min="3307" max="3307" width="2.140625" style="36" customWidth="1"/>
    <col min="3308" max="3308" width="1.140625" style="36" customWidth="1"/>
    <col min="3309" max="3309" width="0" style="36" hidden="1" customWidth="1"/>
    <col min="3310" max="3310" width="2" style="36" bestFit="1" customWidth="1"/>
    <col min="3311" max="3311" width="2.140625" style="36" customWidth="1"/>
    <col min="3312" max="3312" width="2" style="36" customWidth="1"/>
    <col min="3313" max="3313" width="2.28515625" style="36" customWidth="1"/>
    <col min="3314" max="3314" width="11.42578125" style="36"/>
    <col min="3315" max="3315" width="2" style="36" bestFit="1" customWidth="1"/>
    <col min="3316" max="3555" width="11.42578125" style="36"/>
    <col min="3556" max="3556" width="2.42578125" style="36" customWidth="1"/>
    <col min="3557" max="3557" width="2.140625" style="36" bestFit="1" customWidth="1"/>
    <col min="3558" max="3558" width="0.85546875" style="36" bestFit="1" customWidth="1"/>
    <col min="3559" max="3559" width="2" style="36" customWidth="1"/>
    <col min="3560" max="3560" width="2" style="36" bestFit="1" customWidth="1"/>
    <col min="3561" max="3561" width="1.28515625" style="36" bestFit="1" customWidth="1"/>
    <col min="3562" max="3562" width="2" style="36" bestFit="1" customWidth="1"/>
    <col min="3563" max="3563" width="2.140625" style="36" customWidth="1"/>
    <col min="3564" max="3564" width="1.140625" style="36" customWidth="1"/>
    <col min="3565" max="3565" width="0" style="36" hidden="1" customWidth="1"/>
    <col min="3566" max="3566" width="2" style="36" bestFit="1" customWidth="1"/>
    <col min="3567" max="3567" width="2.140625" style="36" customWidth="1"/>
    <col min="3568" max="3568" width="2" style="36" customWidth="1"/>
    <col min="3569" max="3569" width="2.28515625" style="36" customWidth="1"/>
    <col min="3570" max="3570" width="11.42578125" style="36"/>
    <col min="3571" max="3571" width="2" style="36" bestFit="1" customWidth="1"/>
    <col min="3572" max="3811" width="11.42578125" style="36"/>
    <col min="3812" max="3812" width="2.42578125" style="36" customWidth="1"/>
    <col min="3813" max="3813" width="2.140625" style="36" bestFit="1" customWidth="1"/>
    <col min="3814" max="3814" width="0.85546875" style="36" bestFit="1" customWidth="1"/>
    <col min="3815" max="3815" width="2" style="36" customWidth="1"/>
    <col min="3816" max="3816" width="2" style="36" bestFit="1" customWidth="1"/>
    <col min="3817" max="3817" width="1.28515625" style="36" bestFit="1" customWidth="1"/>
    <col min="3818" max="3818" width="2" style="36" bestFit="1" customWidth="1"/>
    <col min="3819" max="3819" width="2.140625" style="36" customWidth="1"/>
    <col min="3820" max="3820" width="1.140625" style="36" customWidth="1"/>
    <col min="3821" max="3821" width="0" style="36" hidden="1" customWidth="1"/>
    <col min="3822" max="3822" width="2" style="36" bestFit="1" customWidth="1"/>
    <col min="3823" max="3823" width="2.140625" style="36" customWidth="1"/>
    <col min="3824" max="3824" width="2" style="36" customWidth="1"/>
    <col min="3825" max="3825" width="2.28515625" style="36" customWidth="1"/>
    <col min="3826" max="3826" width="11.42578125" style="36"/>
    <col min="3827" max="3827" width="2" style="36" bestFit="1" customWidth="1"/>
    <col min="3828" max="4067" width="11.42578125" style="36"/>
    <col min="4068" max="4068" width="2.42578125" style="36" customWidth="1"/>
    <col min="4069" max="4069" width="2.140625" style="36" bestFit="1" customWidth="1"/>
    <col min="4070" max="4070" width="0.85546875" style="36" bestFit="1" customWidth="1"/>
    <col min="4071" max="4071" width="2" style="36" customWidth="1"/>
    <col min="4072" max="4072" width="2" style="36" bestFit="1" customWidth="1"/>
    <col min="4073" max="4073" width="1.28515625" style="36" bestFit="1" customWidth="1"/>
    <col min="4074" max="4074" width="2" style="36" bestFit="1" customWidth="1"/>
    <col min="4075" max="4075" width="2.140625" style="36" customWidth="1"/>
    <col min="4076" max="4076" width="1.140625" style="36" customWidth="1"/>
    <col min="4077" max="4077" width="0" style="36" hidden="1" customWidth="1"/>
    <col min="4078" max="4078" width="2" style="36" bestFit="1" customWidth="1"/>
    <col min="4079" max="4079" width="2.140625" style="36" customWidth="1"/>
    <col min="4080" max="4080" width="2" style="36" customWidth="1"/>
    <col min="4081" max="4081" width="2.28515625" style="36" customWidth="1"/>
    <col min="4082" max="4082" width="11.42578125" style="36"/>
    <col min="4083" max="4083" width="2" style="36" bestFit="1" customWidth="1"/>
    <col min="4084" max="4323" width="11.42578125" style="36"/>
    <col min="4324" max="4324" width="2.42578125" style="36" customWidth="1"/>
    <col min="4325" max="4325" width="2.140625" style="36" bestFit="1" customWidth="1"/>
    <col min="4326" max="4326" width="0.85546875" style="36" bestFit="1" customWidth="1"/>
    <col min="4327" max="4327" width="2" style="36" customWidth="1"/>
    <col min="4328" max="4328" width="2" style="36" bestFit="1" customWidth="1"/>
    <col min="4329" max="4329" width="1.28515625" style="36" bestFit="1" customWidth="1"/>
    <col min="4330" max="4330" width="2" style="36" bestFit="1" customWidth="1"/>
    <col min="4331" max="4331" width="2.140625" style="36" customWidth="1"/>
    <col min="4332" max="4332" width="1.140625" style="36" customWidth="1"/>
    <col min="4333" max="4333" width="0" style="36" hidden="1" customWidth="1"/>
    <col min="4334" max="4334" width="2" style="36" bestFit="1" customWidth="1"/>
    <col min="4335" max="4335" width="2.140625" style="36" customWidth="1"/>
    <col min="4336" max="4336" width="2" style="36" customWidth="1"/>
    <col min="4337" max="4337" width="2.28515625" style="36" customWidth="1"/>
    <col min="4338" max="4338" width="11.42578125" style="36"/>
    <col min="4339" max="4339" width="2" style="36" bestFit="1" customWidth="1"/>
    <col min="4340" max="4579" width="11.42578125" style="36"/>
    <col min="4580" max="4580" width="2.42578125" style="36" customWidth="1"/>
    <col min="4581" max="4581" width="2.140625" style="36" bestFit="1" customWidth="1"/>
    <col min="4582" max="4582" width="0.85546875" style="36" bestFit="1" customWidth="1"/>
    <col min="4583" max="4583" width="2" style="36" customWidth="1"/>
    <col min="4584" max="4584" width="2" style="36" bestFit="1" customWidth="1"/>
    <col min="4585" max="4585" width="1.28515625" style="36" bestFit="1" customWidth="1"/>
    <col min="4586" max="4586" width="2" style="36" bestFit="1" customWidth="1"/>
    <col min="4587" max="4587" width="2.140625" style="36" customWidth="1"/>
    <col min="4588" max="4588" width="1.140625" style="36" customWidth="1"/>
    <col min="4589" max="4589" width="0" style="36" hidden="1" customWidth="1"/>
    <col min="4590" max="4590" width="2" style="36" bestFit="1" customWidth="1"/>
    <col min="4591" max="4591" width="2.140625" style="36" customWidth="1"/>
    <col min="4592" max="4592" width="2" style="36" customWidth="1"/>
    <col min="4593" max="4593" width="2.28515625" style="36" customWidth="1"/>
    <col min="4594" max="4594" width="11.42578125" style="36"/>
    <col min="4595" max="4595" width="2" style="36" bestFit="1" customWidth="1"/>
    <col min="4596" max="4835" width="11.42578125" style="36"/>
    <col min="4836" max="4836" width="2.42578125" style="36" customWidth="1"/>
    <col min="4837" max="4837" width="2.140625" style="36" bestFit="1" customWidth="1"/>
    <col min="4838" max="4838" width="0.85546875" style="36" bestFit="1" customWidth="1"/>
    <col min="4839" max="4839" width="2" style="36" customWidth="1"/>
    <col min="4840" max="4840" width="2" style="36" bestFit="1" customWidth="1"/>
    <col min="4841" max="4841" width="1.28515625" style="36" bestFit="1" customWidth="1"/>
    <col min="4842" max="4842" width="2" style="36" bestFit="1" customWidth="1"/>
    <col min="4843" max="4843" width="2.140625" style="36" customWidth="1"/>
    <col min="4844" max="4844" width="1.140625" style="36" customWidth="1"/>
    <col min="4845" max="4845" width="0" style="36" hidden="1" customWidth="1"/>
    <col min="4846" max="4846" width="2" style="36" bestFit="1" customWidth="1"/>
    <col min="4847" max="4847" width="2.140625" style="36" customWidth="1"/>
    <col min="4848" max="4848" width="2" style="36" customWidth="1"/>
    <col min="4849" max="4849" width="2.28515625" style="36" customWidth="1"/>
    <col min="4850" max="4850" width="11.42578125" style="36"/>
    <col min="4851" max="4851" width="2" style="36" bestFit="1" customWidth="1"/>
    <col min="4852" max="5091" width="11.42578125" style="36"/>
    <col min="5092" max="5092" width="2.42578125" style="36" customWidth="1"/>
    <col min="5093" max="5093" width="2.140625" style="36" bestFit="1" customWidth="1"/>
    <col min="5094" max="5094" width="0.85546875" style="36" bestFit="1" customWidth="1"/>
    <col min="5095" max="5095" width="2" style="36" customWidth="1"/>
    <col min="5096" max="5096" width="2" style="36" bestFit="1" customWidth="1"/>
    <col min="5097" max="5097" width="1.28515625" style="36" bestFit="1" customWidth="1"/>
    <col min="5098" max="5098" width="2" style="36" bestFit="1" customWidth="1"/>
    <col min="5099" max="5099" width="2.140625" style="36" customWidth="1"/>
    <col min="5100" max="5100" width="1.140625" style="36" customWidth="1"/>
    <col min="5101" max="5101" width="0" style="36" hidden="1" customWidth="1"/>
    <col min="5102" max="5102" width="2" style="36" bestFit="1" customWidth="1"/>
    <col min="5103" max="5103" width="2.140625" style="36" customWidth="1"/>
    <col min="5104" max="5104" width="2" style="36" customWidth="1"/>
    <col min="5105" max="5105" width="2.28515625" style="36" customWidth="1"/>
    <col min="5106" max="5106" width="11.42578125" style="36"/>
    <col min="5107" max="5107" width="2" style="36" bestFit="1" customWidth="1"/>
    <col min="5108" max="5347" width="11.42578125" style="36"/>
    <col min="5348" max="5348" width="2.42578125" style="36" customWidth="1"/>
    <col min="5349" max="5349" width="2.140625" style="36" bestFit="1" customWidth="1"/>
    <col min="5350" max="5350" width="0.85546875" style="36" bestFit="1" customWidth="1"/>
    <col min="5351" max="5351" width="2" style="36" customWidth="1"/>
    <col min="5352" max="5352" width="2" style="36" bestFit="1" customWidth="1"/>
    <col min="5353" max="5353" width="1.28515625" style="36" bestFit="1" customWidth="1"/>
    <col min="5354" max="5354" width="2" style="36" bestFit="1" customWidth="1"/>
    <col min="5355" max="5355" width="2.140625" style="36" customWidth="1"/>
    <col min="5356" max="5356" width="1.140625" style="36" customWidth="1"/>
    <col min="5357" max="5357" width="0" style="36" hidden="1" customWidth="1"/>
    <col min="5358" max="5358" width="2" style="36" bestFit="1" customWidth="1"/>
    <col min="5359" max="5359" width="2.140625" style="36" customWidth="1"/>
    <col min="5360" max="5360" width="2" style="36" customWidth="1"/>
    <col min="5361" max="5361" width="2.28515625" style="36" customWidth="1"/>
    <col min="5362" max="5362" width="11.42578125" style="36"/>
    <col min="5363" max="5363" width="2" style="36" bestFit="1" customWidth="1"/>
    <col min="5364" max="5603" width="11.42578125" style="36"/>
    <col min="5604" max="5604" width="2.42578125" style="36" customWidth="1"/>
    <col min="5605" max="5605" width="2.140625" style="36" bestFit="1" customWidth="1"/>
    <col min="5606" max="5606" width="0.85546875" style="36" bestFit="1" customWidth="1"/>
    <col min="5607" max="5607" width="2" style="36" customWidth="1"/>
    <col min="5608" max="5608" width="2" style="36" bestFit="1" customWidth="1"/>
    <col min="5609" max="5609" width="1.28515625" style="36" bestFit="1" customWidth="1"/>
    <col min="5610" max="5610" width="2" style="36" bestFit="1" customWidth="1"/>
    <col min="5611" max="5611" width="2.140625" style="36" customWidth="1"/>
    <col min="5612" max="5612" width="1.140625" style="36" customWidth="1"/>
    <col min="5613" max="5613" width="0" style="36" hidden="1" customWidth="1"/>
    <col min="5614" max="5614" width="2" style="36" bestFit="1" customWidth="1"/>
    <col min="5615" max="5615" width="2.140625" style="36" customWidth="1"/>
    <col min="5616" max="5616" width="2" style="36" customWidth="1"/>
    <col min="5617" max="5617" width="2.28515625" style="36" customWidth="1"/>
    <col min="5618" max="5618" width="11.42578125" style="36"/>
    <col min="5619" max="5619" width="2" style="36" bestFit="1" customWidth="1"/>
    <col min="5620" max="5859" width="11.42578125" style="36"/>
    <col min="5860" max="5860" width="2.42578125" style="36" customWidth="1"/>
    <col min="5861" max="5861" width="2.140625" style="36" bestFit="1" customWidth="1"/>
    <col min="5862" max="5862" width="0.85546875" style="36" bestFit="1" customWidth="1"/>
    <col min="5863" max="5863" width="2" style="36" customWidth="1"/>
    <col min="5864" max="5864" width="2" style="36" bestFit="1" customWidth="1"/>
    <col min="5865" max="5865" width="1.28515625" style="36" bestFit="1" customWidth="1"/>
    <col min="5866" max="5866" width="2" style="36" bestFit="1" customWidth="1"/>
    <col min="5867" max="5867" width="2.140625" style="36" customWidth="1"/>
    <col min="5868" max="5868" width="1.140625" style="36" customWidth="1"/>
    <col min="5869" max="5869" width="0" style="36" hidden="1" customWidth="1"/>
    <col min="5870" max="5870" width="2" style="36" bestFit="1" customWidth="1"/>
    <col min="5871" max="5871" width="2.140625" style="36" customWidth="1"/>
    <col min="5872" max="5872" width="2" style="36" customWidth="1"/>
    <col min="5873" max="5873" width="2.28515625" style="36" customWidth="1"/>
    <col min="5874" max="5874" width="11.42578125" style="36"/>
    <col min="5875" max="5875" width="2" style="36" bestFit="1" customWidth="1"/>
    <col min="5876" max="6115" width="11.42578125" style="36"/>
    <col min="6116" max="6116" width="2.42578125" style="36" customWidth="1"/>
    <col min="6117" max="6117" width="2.140625" style="36" bestFit="1" customWidth="1"/>
    <col min="6118" max="6118" width="0.85546875" style="36" bestFit="1" customWidth="1"/>
    <col min="6119" max="6119" width="2" style="36" customWidth="1"/>
    <col min="6120" max="6120" width="2" style="36" bestFit="1" customWidth="1"/>
    <col min="6121" max="6121" width="1.28515625" style="36" bestFit="1" customWidth="1"/>
    <col min="6122" max="6122" width="2" style="36" bestFit="1" customWidth="1"/>
    <col min="6123" max="6123" width="2.140625" style="36" customWidth="1"/>
    <col min="6124" max="6124" width="1.140625" style="36" customWidth="1"/>
    <col min="6125" max="6125" width="0" style="36" hidden="1" customWidth="1"/>
    <col min="6126" max="6126" width="2" style="36" bestFit="1" customWidth="1"/>
    <col min="6127" max="6127" width="2.140625" style="36" customWidth="1"/>
    <col min="6128" max="6128" width="2" style="36" customWidth="1"/>
    <col min="6129" max="6129" width="2.28515625" style="36" customWidth="1"/>
    <col min="6130" max="6130" width="11.42578125" style="36"/>
    <col min="6131" max="6131" width="2" style="36" bestFit="1" customWidth="1"/>
    <col min="6132" max="6371" width="11.42578125" style="36"/>
    <col min="6372" max="6372" width="2.42578125" style="36" customWidth="1"/>
    <col min="6373" max="6373" width="2.140625" style="36" bestFit="1" customWidth="1"/>
    <col min="6374" max="6374" width="0.85546875" style="36" bestFit="1" customWidth="1"/>
    <col min="6375" max="6375" width="2" style="36" customWidth="1"/>
    <col min="6376" max="6376" width="2" style="36" bestFit="1" customWidth="1"/>
    <col min="6377" max="6377" width="1.28515625" style="36" bestFit="1" customWidth="1"/>
    <col min="6378" max="6378" width="2" style="36" bestFit="1" customWidth="1"/>
    <col min="6379" max="6379" width="2.140625" style="36" customWidth="1"/>
    <col min="6380" max="6380" width="1.140625" style="36" customWidth="1"/>
    <col min="6381" max="6381" width="0" style="36" hidden="1" customWidth="1"/>
    <col min="6382" max="6382" width="2" style="36" bestFit="1" customWidth="1"/>
    <col min="6383" max="6383" width="2.140625" style="36" customWidth="1"/>
    <col min="6384" max="6384" width="2" style="36" customWidth="1"/>
    <col min="6385" max="6385" width="2.28515625" style="36" customWidth="1"/>
    <col min="6386" max="6386" width="11.42578125" style="36"/>
    <col min="6387" max="6387" width="2" style="36" bestFit="1" customWidth="1"/>
    <col min="6388" max="6627" width="11.42578125" style="36"/>
    <col min="6628" max="6628" width="2.42578125" style="36" customWidth="1"/>
    <col min="6629" max="6629" width="2.140625" style="36" bestFit="1" customWidth="1"/>
    <col min="6630" max="6630" width="0.85546875" style="36" bestFit="1" customWidth="1"/>
    <col min="6631" max="6631" width="2" style="36" customWidth="1"/>
    <col min="6632" max="6632" width="2" style="36" bestFit="1" customWidth="1"/>
    <col min="6633" max="6633" width="1.28515625" style="36" bestFit="1" customWidth="1"/>
    <col min="6634" max="6634" width="2" style="36" bestFit="1" customWidth="1"/>
    <col min="6635" max="6635" width="2.140625" style="36" customWidth="1"/>
    <col min="6636" max="6636" width="1.140625" style="36" customWidth="1"/>
    <col min="6637" max="6637" width="0" style="36" hidden="1" customWidth="1"/>
    <col min="6638" max="6638" width="2" style="36" bestFit="1" customWidth="1"/>
    <col min="6639" max="6639" width="2.140625" style="36" customWidth="1"/>
    <col min="6640" max="6640" width="2" style="36" customWidth="1"/>
    <col min="6641" max="6641" width="2.28515625" style="36" customWidth="1"/>
    <col min="6642" max="6642" width="11.42578125" style="36"/>
    <col min="6643" max="6643" width="2" style="36" bestFit="1" customWidth="1"/>
    <col min="6644" max="6883" width="11.42578125" style="36"/>
    <col min="6884" max="6884" width="2.42578125" style="36" customWidth="1"/>
    <col min="6885" max="6885" width="2.140625" style="36" bestFit="1" customWidth="1"/>
    <col min="6886" max="6886" width="0.85546875" style="36" bestFit="1" customWidth="1"/>
    <col min="6887" max="6887" width="2" style="36" customWidth="1"/>
    <col min="6888" max="6888" width="2" style="36" bestFit="1" customWidth="1"/>
    <col min="6889" max="6889" width="1.28515625" style="36" bestFit="1" customWidth="1"/>
    <col min="6890" max="6890" width="2" style="36" bestFit="1" customWidth="1"/>
    <col min="6891" max="6891" width="2.140625" style="36" customWidth="1"/>
    <col min="6892" max="6892" width="1.140625" style="36" customWidth="1"/>
    <col min="6893" max="6893" width="0" style="36" hidden="1" customWidth="1"/>
    <col min="6894" max="6894" width="2" style="36" bestFit="1" customWidth="1"/>
    <col min="6895" max="6895" width="2.140625" style="36" customWidth="1"/>
    <col min="6896" max="6896" width="2" style="36" customWidth="1"/>
    <col min="6897" max="6897" width="2.28515625" style="36" customWidth="1"/>
    <col min="6898" max="6898" width="11.42578125" style="36"/>
    <col min="6899" max="6899" width="2" style="36" bestFit="1" customWidth="1"/>
    <col min="6900" max="7139" width="11.42578125" style="36"/>
    <col min="7140" max="7140" width="2.42578125" style="36" customWidth="1"/>
    <col min="7141" max="7141" width="2.140625" style="36" bestFit="1" customWidth="1"/>
    <col min="7142" max="7142" width="0.85546875" style="36" bestFit="1" customWidth="1"/>
    <col min="7143" max="7143" width="2" style="36" customWidth="1"/>
    <col min="7144" max="7144" width="2" style="36" bestFit="1" customWidth="1"/>
    <col min="7145" max="7145" width="1.28515625" style="36" bestFit="1" customWidth="1"/>
    <col min="7146" max="7146" width="2" style="36" bestFit="1" customWidth="1"/>
    <col min="7147" max="7147" width="2.140625" style="36" customWidth="1"/>
    <col min="7148" max="7148" width="1.140625" style="36" customWidth="1"/>
    <col min="7149" max="7149" width="0" style="36" hidden="1" customWidth="1"/>
    <col min="7150" max="7150" width="2" style="36" bestFit="1" customWidth="1"/>
    <col min="7151" max="7151" width="2.140625" style="36" customWidth="1"/>
    <col min="7152" max="7152" width="2" style="36" customWidth="1"/>
    <col min="7153" max="7153" width="2.28515625" style="36" customWidth="1"/>
    <col min="7154" max="7154" width="11.42578125" style="36"/>
    <col min="7155" max="7155" width="2" style="36" bestFit="1" customWidth="1"/>
    <col min="7156" max="7395" width="11.42578125" style="36"/>
    <col min="7396" max="7396" width="2.42578125" style="36" customWidth="1"/>
    <col min="7397" max="7397" width="2.140625" style="36" bestFit="1" customWidth="1"/>
    <col min="7398" max="7398" width="0.85546875" style="36" bestFit="1" customWidth="1"/>
    <col min="7399" max="7399" width="2" style="36" customWidth="1"/>
    <col min="7400" max="7400" width="2" style="36" bestFit="1" customWidth="1"/>
    <col min="7401" max="7401" width="1.28515625" style="36" bestFit="1" customWidth="1"/>
    <col min="7402" max="7402" width="2" style="36" bestFit="1" customWidth="1"/>
    <col min="7403" max="7403" width="2.140625" style="36" customWidth="1"/>
    <col min="7404" max="7404" width="1.140625" style="36" customWidth="1"/>
    <col min="7405" max="7405" width="0" style="36" hidden="1" customWidth="1"/>
    <col min="7406" max="7406" width="2" style="36" bestFit="1" customWidth="1"/>
    <col min="7407" max="7407" width="2.140625" style="36" customWidth="1"/>
    <col min="7408" max="7408" width="2" style="36" customWidth="1"/>
    <col min="7409" max="7409" width="2.28515625" style="36" customWidth="1"/>
    <col min="7410" max="7410" width="11.42578125" style="36"/>
    <col min="7411" max="7411" width="2" style="36" bestFit="1" customWidth="1"/>
    <col min="7412" max="7651" width="11.42578125" style="36"/>
    <col min="7652" max="7652" width="2.42578125" style="36" customWidth="1"/>
    <col min="7653" max="7653" width="2.140625" style="36" bestFit="1" customWidth="1"/>
    <col min="7654" max="7654" width="0.85546875" style="36" bestFit="1" customWidth="1"/>
    <col min="7655" max="7655" width="2" style="36" customWidth="1"/>
    <col min="7656" max="7656" width="2" style="36" bestFit="1" customWidth="1"/>
    <col min="7657" max="7657" width="1.28515625" style="36" bestFit="1" customWidth="1"/>
    <col min="7658" max="7658" width="2" style="36" bestFit="1" customWidth="1"/>
    <col min="7659" max="7659" width="2.140625" style="36" customWidth="1"/>
    <col min="7660" max="7660" width="1.140625" style="36" customWidth="1"/>
    <col min="7661" max="7661" width="0" style="36" hidden="1" customWidth="1"/>
    <col min="7662" max="7662" width="2" style="36" bestFit="1" customWidth="1"/>
    <col min="7663" max="7663" width="2.140625" style="36" customWidth="1"/>
    <col min="7664" max="7664" width="2" style="36" customWidth="1"/>
    <col min="7665" max="7665" width="2.28515625" style="36" customWidth="1"/>
    <col min="7666" max="7666" width="11.42578125" style="36"/>
    <col min="7667" max="7667" width="2" style="36" bestFit="1" customWidth="1"/>
    <col min="7668" max="7907" width="11.42578125" style="36"/>
    <col min="7908" max="7908" width="2.42578125" style="36" customWidth="1"/>
    <col min="7909" max="7909" width="2.140625" style="36" bestFit="1" customWidth="1"/>
    <col min="7910" max="7910" width="0.85546875" style="36" bestFit="1" customWidth="1"/>
    <col min="7911" max="7911" width="2" style="36" customWidth="1"/>
    <col min="7912" max="7912" width="2" style="36" bestFit="1" customWidth="1"/>
    <col min="7913" max="7913" width="1.28515625" style="36" bestFit="1" customWidth="1"/>
    <col min="7914" max="7914" width="2" style="36" bestFit="1" customWidth="1"/>
    <col min="7915" max="7915" width="2.140625" style="36" customWidth="1"/>
    <col min="7916" max="7916" width="1.140625" style="36" customWidth="1"/>
    <col min="7917" max="7917" width="0" style="36" hidden="1" customWidth="1"/>
    <col min="7918" max="7918" width="2" style="36" bestFit="1" customWidth="1"/>
    <col min="7919" max="7919" width="2.140625" style="36" customWidth="1"/>
    <col min="7920" max="7920" width="2" style="36" customWidth="1"/>
    <col min="7921" max="7921" width="2.28515625" style="36" customWidth="1"/>
    <col min="7922" max="7922" width="11.42578125" style="36"/>
    <col min="7923" max="7923" width="2" style="36" bestFit="1" customWidth="1"/>
    <col min="7924" max="8163" width="11.42578125" style="36"/>
    <col min="8164" max="8164" width="2.42578125" style="36" customWidth="1"/>
    <col min="8165" max="8165" width="2.140625" style="36" bestFit="1" customWidth="1"/>
    <col min="8166" max="8166" width="0.85546875" style="36" bestFit="1" customWidth="1"/>
    <col min="8167" max="8167" width="2" style="36" customWidth="1"/>
    <col min="8168" max="8168" width="2" style="36" bestFit="1" customWidth="1"/>
    <col min="8169" max="8169" width="1.28515625" style="36" bestFit="1" customWidth="1"/>
    <col min="8170" max="8170" width="2" style="36" bestFit="1" customWidth="1"/>
    <col min="8171" max="8171" width="2.140625" style="36" customWidth="1"/>
    <col min="8172" max="8172" width="1.140625" style="36" customWidth="1"/>
    <col min="8173" max="8173" width="0" style="36" hidden="1" customWidth="1"/>
    <col min="8174" max="8174" width="2" style="36" bestFit="1" customWidth="1"/>
    <col min="8175" max="8175" width="2.140625" style="36" customWidth="1"/>
    <col min="8176" max="8176" width="2" style="36" customWidth="1"/>
    <col min="8177" max="8177" width="2.28515625" style="36" customWidth="1"/>
    <col min="8178" max="8178" width="11.42578125" style="36"/>
    <col min="8179" max="8179" width="2" style="36" bestFit="1" customWidth="1"/>
    <col min="8180" max="8419" width="11.42578125" style="36"/>
    <col min="8420" max="8420" width="2.42578125" style="36" customWidth="1"/>
    <col min="8421" max="8421" width="2.140625" style="36" bestFit="1" customWidth="1"/>
    <col min="8422" max="8422" width="0.85546875" style="36" bestFit="1" customWidth="1"/>
    <col min="8423" max="8423" width="2" style="36" customWidth="1"/>
    <col min="8424" max="8424" width="2" style="36" bestFit="1" customWidth="1"/>
    <col min="8425" max="8425" width="1.28515625" style="36" bestFit="1" customWidth="1"/>
    <col min="8426" max="8426" width="2" style="36" bestFit="1" customWidth="1"/>
    <col min="8427" max="8427" width="2.140625" style="36" customWidth="1"/>
    <col min="8428" max="8428" width="1.140625" style="36" customWidth="1"/>
    <col min="8429" max="8429" width="0" style="36" hidden="1" customWidth="1"/>
    <col min="8430" max="8430" width="2" style="36" bestFit="1" customWidth="1"/>
    <col min="8431" max="8431" width="2.140625" style="36" customWidth="1"/>
    <col min="8432" max="8432" width="2" style="36" customWidth="1"/>
    <col min="8433" max="8433" width="2.28515625" style="36" customWidth="1"/>
    <col min="8434" max="8434" width="11.42578125" style="36"/>
    <col min="8435" max="8435" width="2" style="36" bestFit="1" customWidth="1"/>
    <col min="8436" max="8675" width="11.42578125" style="36"/>
    <col min="8676" max="8676" width="2.42578125" style="36" customWidth="1"/>
    <col min="8677" max="8677" width="2.140625" style="36" bestFit="1" customWidth="1"/>
    <col min="8678" max="8678" width="0.85546875" style="36" bestFit="1" customWidth="1"/>
    <col min="8679" max="8679" width="2" style="36" customWidth="1"/>
    <col min="8680" max="8680" width="2" style="36" bestFit="1" customWidth="1"/>
    <col min="8681" max="8681" width="1.28515625" style="36" bestFit="1" customWidth="1"/>
    <col min="8682" max="8682" width="2" style="36" bestFit="1" customWidth="1"/>
    <col min="8683" max="8683" width="2.140625" style="36" customWidth="1"/>
    <col min="8684" max="8684" width="1.140625" style="36" customWidth="1"/>
    <col min="8685" max="8685" width="0" style="36" hidden="1" customWidth="1"/>
    <col min="8686" max="8686" width="2" style="36" bestFit="1" customWidth="1"/>
    <col min="8687" max="8687" width="2.140625" style="36" customWidth="1"/>
    <col min="8688" max="8688" width="2" style="36" customWidth="1"/>
    <col min="8689" max="8689" width="2.28515625" style="36" customWidth="1"/>
    <col min="8690" max="8690" width="11.42578125" style="36"/>
    <col min="8691" max="8691" width="2" style="36" bestFit="1" customWidth="1"/>
    <col min="8692" max="8931" width="11.42578125" style="36"/>
    <col min="8932" max="8932" width="2.42578125" style="36" customWidth="1"/>
    <col min="8933" max="8933" width="2.140625" style="36" bestFit="1" customWidth="1"/>
    <col min="8934" max="8934" width="0.85546875" style="36" bestFit="1" customWidth="1"/>
    <col min="8935" max="8935" width="2" style="36" customWidth="1"/>
    <col min="8936" max="8936" width="2" style="36" bestFit="1" customWidth="1"/>
    <col min="8937" max="8937" width="1.28515625" style="36" bestFit="1" customWidth="1"/>
    <col min="8938" max="8938" width="2" style="36" bestFit="1" customWidth="1"/>
    <col min="8939" max="8939" width="2.140625" style="36" customWidth="1"/>
    <col min="8940" max="8940" width="1.140625" style="36" customWidth="1"/>
    <col min="8941" max="8941" width="0" style="36" hidden="1" customWidth="1"/>
    <col min="8942" max="8942" width="2" style="36" bestFit="1" customWidth="1"/>
    <col min="8943" max="8943" width="2.140625" style="36" customWidth="1"/>
    <col min="8944" max="8944" width="2" style="36" customWidth="1"/>
    <col min="8945" max="8945" width="2.28515625" style="36" customWidth="1"/>
    <col min="8946" max="8946" width="11.42578125" style="36"/>
    <col min="8947" max="8947" width="2" style="36" bestFit="1" customWidth="1"/>
    <col min="8948" max="9187" width="11.42578125" style="36"/>
    <col min="9188" max="9188" width="2.42578125" style="36" customWidth="1"/>
    <col min="9189" max="9189" width="2.140625" style="36" bestFit="1" customWidth="1"/>
    <col min="9190" max="9190" width="0.85546875" style="36" bestFit="1" customWidth="1"/>
    <col min="9191" max="9191" width="2" style="36" customWidth="1"/>
    <col min="9192" max="9192" width="2" style="36" bestFit="1" customWidth="1"/>
    <col min="9193" max="9193" width="1.28515625" style="36" bestFit="1" customWidth="1"/>
    <col min="9194" max="9194" width="2" style="36" bestFit="1" customWidth="1"/>
    <col min="9195" max="9195" width="2.140625" style="36" customWidth="1"/>
    <col min="9196" max="9196" width="1.140625" style="36" customWidth="1"/>
    <col min="9197" max="9197" width="0" style="36" hidden="1" customWidth="1"/>
    <col min="9198" max="9198" width="2" style="36" bestFit="1" customWidth="1"/>
    <col min="9199" max="9199" width="2.140625" style="36" customWidth="1"/>
    <col min="9200" max="9200" width="2" style="36" customWidth="1"/>
    <col min="9201" max="9201" width="2.28515625" style="36" customWidth="1"/>
    <col min="9202" max="9202" width="11.42578125" style="36"/>
    <col min="9203" max="9203" width="2" style="36" bestFit="1" customWidth="1"/>
    <col min="9204" max="9443" width="11.42578125" style="36"/>
    <col min="9444" max="9444" width="2.42578125" style="36" customWidth="1"/>
    <col min="9445" max="9445" width="2.140625" style="36" bestFit="1" customWidth="1"/>
    <col min="9446" max="9446" width="0.85546875" style="36" bestFit="1" customWidth="1"/>
    <col min="9447" max="9447" width="2" style="36" customWidth="1"/>
    <col min="9448" max="9448" width="2" style="36" bestFit="1" customWidth="1"/>
    <col min="9449" max="9449" width="1.28515625" style="36" bestFit="1" customWidth="1"/>
    <col min="9450" max="9450" width="2" style="36" bestFit="1" customWidth="1"/>
    <col min="9451" max="9451" width="2.140625" style="36" customWidth="1"/>
    <col min="9452" max="9452" width="1.140625" style="36" customWidth="1"/>
    <col min="9453" max="9453" width="0" style="36" hidden="1" customWidth="1"/>
    <col min="9454" max="9454" width="2" style="36" bestFit="1" customWidth="1"/>
    <col min="9455" max="9455" width="2.140625" style="36" customWidth="1"/>
    <col min="9456" max="9456" width="2" style="36" customWidth="1"/>
    <col min="9457" max="9457" width="2.28515625" style="36" customWidth="1"/>
    <col min="9458" max="9458" width="11.42578125" style="36"/>
    <col min="9459" max="9459" width="2" style="36" bestFit="1" customWidth="1"/>
    <col min="9460" max="9699" width="11.42578125" style="36"/>
    <col min="9700" max="9700" width="2.42578125" style="36" customWidth="1"/>
    <col min="9701" max="9701" width="2.140625" style="36" bestFit="1" customWidth="1"/>
    <col min="9702" max="9702" width="0.85546875" style="36" bestFit="1" customWidth="1"/>
    <col min="9703" max="9703" width="2" style="36" customWidth="1"/>
    <col min="9704" max="9704" width="2" style="36" bestFit="1" customWidth="1"/>
    <col min="9705" max="9705" width="1.28515625" style="36" bestFit="1" customWidth="1"/>
    <col min="9706" max="9706" width="2" style="36" bestFit="1" customWidth="1"/>
    <col min="9707" max="9707" width="2.140625" style="36" customWidth="1"/>
    <col min="9708" max="9708" width="1.140625" style="36" customWidth="1"/>
    <col min="9709" max="9709" width="0" style="36" hidden="1" customWidth="1"/>
    <col min="9710" max="9710" width="2" style="36" bestFit="1" customWidth="1"/>
    <col min="9711" max="9711" width="2.140625" style="36" customWidth="1"/>
    <col min="9712" max="9712" width="2" style="36" customWidth="1"/>
    <col min="9713" max="9713" width="2.28515625" style="36" customWidth="1"/>
    <col min="9714" max="9714" width="11.42578125" style="36"/>
    <col min="9715" max="9715" width="2" style="36" bestFit="1" customWidth="1"/>
    <col min="9716" max="9955" width="11.42578125" style="36"/>
    <col min="9956" max="9956" width="2.42578125" style="36" customWidth="1"/>
    <col min="9957" max="9957" width="2.140625" style="36" bestFit="1" customWidth="1"/>
    <col min="9958" max="9958" width="0.85546875" style="36" bestFit="1" customWidth="1"/>
    <col min="9959" max="9959" width="2" style="36" customWidth="1"/>
    <col min="9960" max="9960" width="2" style="36" bestFit="1" customWidth="1"/>
    <col min="9961" max="9961" width="1.28515625" style="36" bestFit="1" customWidth="1"/>
    <col min="9962" max="9962" width="2" style="36" bestFit="1" customWidth="1"/>
    <col min="9963" max="9963" width="2.140625" style="36" customWidth="1"/>
    <col min="9964" max="9964" width="1.140625" style="36" customWidth="1"/>
    <col min="9965" max="9965" width="0" style="36" hidden="1" customWidth="1"/>
    <col min="9966" max="9966" width="2" style="36" bestFit="1" customWidth="1"/>
    <col min="9967" max="9967" width="2.140625" style="36" customWidth="1"/>
    <col min="9968" max="9968" width="2" style="36" customWidth="1"/>
    <col min="9969" max="9969" width="2.28515625" style="36" customWidth="1"/>
    <col min="9970" max="9970" width="11.42578125" style="36"/>
    <col min="9971" max="9971" width="2" style="36" bestFit="1" customWidth="1"/>
    <col min="9972" max="10211" width="11.42578125" style="36"/>
    <col min="10212" max="10212" width="2.42578125" style="36" customWidth="1"/>
    <col min="10213" max="10213" width="2.140625" style="36" bestFit="1" customWidth="1"/>
    <col min="10214" max="10214" width="0.85546875" style="36" bestFit="1" customWidth="1"/>
    <col min="10215" max="10215" width="2" style="36" customWidth="1"/>
    <col min="10216" max="10216" width="2" style="36" bestFit="1" customWidth="1"/>
    <col min="10217" max="10217" width="1.28515625" style="36" bestFit="1" customWidth="1"/>
    <col min="10218" max="10218" width="2" style="36" bestFit="1" customWidth="1"/>
    <col min="10219" max="10219" width="2.140625" style="36" customWidth="1"/>
    <col min="10220" max="10220" width="1.140625" style="36" customWidth="1"/>
    <col min="10221" max="10221" width="0" style="36" hidden="1" customWidth="1"/>
    <col min="10222" max="10222" width="2" style="36" bestFit="1" customWidth="1"/>
    <col min="10223" max="10223" width="2.140625" style="36" customWidth="1"/>
    <col min="10224" max="10224" width="2" style="36" customWidth="1"/>
    <col min="10225" max="10225" width="2.28515625" style="36" customWidth="1"/>
    <col min="10226" max="10226" width="11.42578125" style="36"/>
    <col min="10227" max="10227" width="2" style="36" bestFit="1" customWidth="1"/>
    <col min="10228" max="10467" width="11.42578125" style="36"/>
    <col min="10468" max="10468" width="2.42578125" style="36" customWidth="1"/>
    <col min="10469" max="10469" width="2.140625" style="36" bestFit="1" customWidth="1"/>
    <col min="10470" max="10470" width="0.85546875" style="36" bestFit="1" customWidth="1"/>
    <col min="10471" max="10471" width="2" style="36" customWidth="1"/>
    <col min="10472" max="10472" width="2" style="36" bestFit="1" customWidth="1"/>
    <col min="10473" max="10473" width="1.28515625" style="36" bestFit="1" customWidth="1"/>
    <col min="10474" max="10474" width="2" style="36" bestFit="1" customWidth="1"/>
    <col min="10475" max="10475" width="2.140625" style="36" customWidth="1"/>
    <col min="10476" max="10476" width="1.140625" style="36" customWidth="1"/>
    <col min="10477" max="10477" width="0" style="36" hidden="1" customWidth="1"/>
    <col min="10478" max="10478" width="2" style="36" bestFit="1" customWidth="1"/>
    <col min="10479" max="10479" width="2.140625" style="36" customWidth="1"/>
    <col min="10480" max="10480" width="2" style="36" customWidth="1"/>
    <col min="10481" max="10481" width="2.28515625" style="36" customWidth="1"/>
    <col min="10482" max="10482" width="11.42578125" style="36"/>
    <col min="10483" max="10483" width="2" style="36" bestFit="1" customWidth="1"/>
    <col min="10484" max="10723" width="11.42578125" style="36"/>
    <col min="10724" max="10724" width="2.42578125" style="36" customWidth="1"/>
    <col min="10725" max="10725" width="2.140625" style="36" bestFit="1" customWidth="1"/>
    <col min="10726" max="10726" width="0.85546875" style="36" bestFit="1" customWidth="1"/>
    <col min="10727" max="10727" width="2" style="36" customWidth="1"/>
    <col min="10728" max="10728" width="2" style="36" bestFit="1" customWidth="1"/>
    <col min="10729" max="10729" width="1.28515625" style="36" bestFit="1" customWidth="1"/>
    <col min="10730" max="10730" width="2" style="36" bestFit="1" customWidth="1"/>
    <col min="10731" max="10731" width="2.140625" style="36" customWidth="1"/>
    <col min="10732" max="10732" width="1.140625" style="36" customWidth="1"/>
    <col min="10733" max="10733" width="0" style="36" hidden="1" customWidth="1"/>
    <col min="10734" max="10734" width="2" style="36" bestFit="1" customWidth="1"/>
    <col min="10735" max="10735" width="2.140625" style="36" customWidth="1"/>
    <col min="10736" max="10736" width="2" style="36" customWidth="1"/>
    <col min="10737" max="10737" width="2.28515625" style="36" customWidth="1"/>
    <col min="10738" max="10738" width="11.42578125" style="36"/>
    <col min="10739" max="10739" width="2" style="36" bestFit="1" customWidth="1"/>
    <col min="10740" max="10979" width="11.42578125" style="36"/>
    <col min="10980" max="10980" width="2.42578125" style="36" customWidth="1"/>
    <col min="10981" max="10981" width="2.140625" style="36" bestFit="1" customWidth="1"/>
    <col min="10982" max="10982" width="0.85546875" style="36" bestFit="1" customWidth="1"/>
    <col min="10983" max="10983" width="2" style="36" customWidth="1"/>
    <col min="10984" max="10984" width="2" style="36" bestFit="1" customWidth="1"/>
    <col min="10985" max="10985" width="1.28515625" style="36" bestFit="1" customWidth="1"/>
    <col min="10986" max="10986" width="2" style="36" bestFit="1" customWidth="1"/>
    <col min="10987" max="10987" width="2.140625" style="36" customWidth="1"/>
    <col min="10988" max="10988" width="1.140625" style="36" customWidth="1"/>
    <col min="10989" max="10989" width="0" style="36" hidden="1" customWidth="1"/>
    <col min="10990" max="10990" width="2" style="36" bestFit="1" customWidth="1"/>
    <col min="10991" max="10991" width="2.140625" style="36" customWidth="1"/>
    <col min="10992" max="10992" width="2" style="36" customWidth="1"/>
    <col min="10993" max="10993" width="2.28515625" style="36" customWidth="1"/>
    <col min="10994" max="10994" width="11.42578125" style="36"/>
    <col min="10995" max="10995" width="2" style="36" bestFit="1" customWidth="1"/>
    <col min="10996" max="11235" width="11.42578125" style="36"/>
    <col min="11236" max="11236" width="2.42578125" style="36" customWidth="1"/>
    <col min="11237" max="11237" width="2.140625" style="36" bestFit="1" customWidth="1"/>
    <col min="11238" max="11238" width="0.85546875" style="36" bestFit="1" customWidth="1"/>
    <col min="11239" max="11239" width="2" style="36" customWidth="1"/>
    <col min="11240" max="11240" width="2" style="36" bestFit="1" customWidth="1"/>
    <col min="11241" max="11241" width="1.28515625" style="36" bestFit="1" customWidth="1"/>
    <col min="11242" max="11242" width="2" style="36" bestFit="1" customWidth="1"/>
    <col min="11243" max="11243" width="2.140625" style="36" customWidth="1"/>
    <col min="11244" max="11244" width="1.140625" style="36" customWidth="1"/>
    <col min="11245" max="11245" width="0" style="36" hidden="1" customWidth="1"/>
    <col min="11246" max="11246" width="2" style="36" bestFit="1" customWidth="1"/>
    <col min="11247" max="11247" width="2.140625" style="36" customWidth="1"/>
    <col min="11248" max="11248" width="2" style="36" customWidth="1"/>
    <col min="11249" max="11249" width="2.28515625" style="36" customWidth="1"/>
    <col min="11250" max="11250" width="11.42578125" style="36"/>
    <col min="11251" max="11251" width="2" style="36" bestFit="1" customWidth="1"/>
    <col min="11252" max="11491" width="11.42578125" style="36"/>
    <col min="11492" max="11492" width="2.42578125" style="36" customWidth="1"/>
    <col min="11493" max="11493" width="2.140625" style="36" bestFit="1" customWidth="1"/>
    <col min="11494" max="11494" width="0.85546875" style="36" bestFit="1" customWidth="1"/>
    <col min="11495" max="11495" width="2" style="36" customWidth="1"/>
    <col min="11496" max="11496" width="2" style="36" bestFit="1" customWidth="1"/>
    <col min="11497" max="11497" width="1.28515625" style="36" bestFit="1" customWidth="1"/>
    <col min="11498" max="11498" width="2" style="36" bestFit="1" customWidth="1"/>
    <col min="11499" max="11499" width="2.140625" style="36" customWidth="1"/>
    <col min="11500" max="11500" width="1.140625" style="36" customWidth="1"/>
    <col min="11501" max="11501" width="0" style="36" hidden="1" customWidth="1"/>
    <col min="11502" max="11502" width="2" style="36" bestFit="1" customWidth="1"/>
    <col min="11503" max="11503" width="2.140625" style="36" customWidth="1"/>
    <col min="11504" max="11504" width="2" style="36" customWidth="1"/>
    <col min="11505" max="11505" width="2.28515625" style="36" customWidth="1"/>
    <col min="11506" max="11506" width="11.42578125" style="36"/>
    <col min="11507" max="11507" width="2" style="36" bestFit="1" customWidth="1"/>
    <col min="11508" max="11747" width="11.42578125" style="36"/>
    <col min="11748" max="11748" width="2.42578125" style="36" customWidth="1"/>
    <col min="11749" max="11749" width="2.140625" style="36" bestFit="1" customWidth="1"/>
    <col min="11750" max="11750" width="0.85546875" style="36" bestFit="1" customWidth="1"/>
    <col min="11751" max="11751" width="2" style="36" customWidth="1"/>
    <col min="11752" max="11752" width="2" style="36" bestFit="1" customWidth="1"/>
    <col min="11753" max="11753" width="1.28515625" style="36" bestFit="1" customWidth="1"/>
    <col min="11754" max="11754" width="2" style="36" bestFit="1" customWidth="1"/>
    <col min="11755" max="11755" width="2.140625" style="36" customWidth="1"/>
    <col min="11756" max="11756" width="1.140625" style="36" customWidth="1"/>
    <col min="11757" max="11757" width="0" style="36" hidden="1" customWidth="1"/>
    <col min="11758" max="11758" width="2" style="36" bestFit="1" customWidth="1"/>
    <col min="11759" max="11759" width="2.140625" style="36" customWidth="1"/>
    <col min="11760" max="11760" width="2" style="36" customWidth="1"/>
    <col min="11761" max="11761" width="2.28515625" style="36" customWidth="1"/>
    <col min="11762" max="11762" width="11.42578125" style="36"/>
    <col min="11763" max="11763" width="2" style="36" bestFit="1" customWidth="1"/>
    <col min="11764" max="12003" width="11.42578125" style="36"/>
    <col min="12004" max="12004" width="2.42578125" style="36" customWidth="1"/>
    <col min="12005" max="12005" width="2.140625" style="36" bestFit="1" customWidth="1"/>
    <col min="12006" max="12006" width="0.85546875" style="36" bestFit="1" customWidth="1"/>
    <col min="12007" max="12007" width="2" style="36" customWidth="1"/>
    <col min="12008" max="12008" width="2" style="36" bestFit="1" customWidth="1"/>
    <col min="12009" max="12009" width="1.28515625" style="36" bestFit="1" customWidth="1"/>
    <col min="12010" max="12010" width="2" style="36" bestFit="1" customWidth="1"/>
    <col min="12011" max="12011" width="2.140625" style="36" customWidth="1"/>
    <col min="12012" max="12012" width="1.140625" style="36" customWidth="1"/>
    <col min="12013" max="12013" width="0" style="36" hidden="1" customWidth="1"/>
    <col min="12014" max="12014" width="2" style="36" bestFit="1" customWidth="1"/>
    <col min="12015" max="12015" width="2.140625" style="36" customWidth="1"/>
    <col min="12016" max="12016" width="2" style="36" customWidth="1"/>
    <col min="12017" max="12017" width="2.28515625" style="36" customWidth="1"/>
    <col min="12018" max="12018" width="11.42578125" style="36"/>
    <col min="12019" max="12019" width="2" style="36" bestFit="1" customWidth="1"/>
    <col min="12020" max="12259" width="11.42578125" style="36"/>
    <col min="12260" max="12260" width="2.42578125" style="36" customWidth="1"/>
    <col min="12261" max="12261" width="2.140625" style="36" bestFit="1" customWidth="1"/>
    <col min="12262" max="12262" width="0.85546875" style="36" bestFit="1" customWidth="1"/>
    <col min="12263" max="12263" width="2" style="36" customWidth="1"/>
    <col min="12264" max="12264" width="2" style="36" bestFit="1" customWidth="1"/>
    <col min="12265" max="12265" width="1.28515625" style="36" bestFit="1" customWidth="1"/>
    <col min="12266" max="12266" width="2" style="36" bestFit="1" customWidth="1"/>
    <col min="12267" max="12267" width="2.140625" style="36" customWidth="1"/>
    <col min="12268" max="12268" width="1.140625" style="36" customWidth="1"/>
    <col min="12269" max="12269" width="0" style="36" hidden="1" customWidth="1"/>
    <col min="12270" max="12270" width="2" style="36" bestFit="1" customWidth="1"/>
    <col min="12271" max="12271" width="2.140625" style="36" customWidth="1"/>
    <col min="12272" max="12272" width="2" style="36" customWidth="1"/>
    <col min="12273" max="12273" width="2.28515625" style="36" customWidth="1"/>
    <col min="12274" max="12274" width="11.42578125" style="36"/>
    <col min="12275" max="12275" width="2" style="36" bestFit="1" customWidth="1"/>
    <col min="12276" max="12515" width="11.42578125" style="36"/>
    <col min="12516" max="12516" width="2.42578125" style="36" customWidth="1"/>
    <col min="12517" max="12517" width="2.140625" style="36" bestFit="1" customWidth="1"/>
    <col min="12518" max="12518" width="0.85546875" style="36" bestFit="1" customWidth="1"/>
    <col min="12519" max="12519" width="2" style="36" customWidth="1"/>
    <col min="12520" max="12520" width="2" style="36" bestFit="1" customWidth="1"/>
    <col min="12521" max="12521" width="1.28515625" style="36" bestFit="1" customWidth="1"/>
    <col min="12522" max="12522" width="2" style="36" bestFit="1" customWidth="1"/>
    <col min="12523" max="12523" width="2.140625" style="36" customWidth="1"/>
    <col min="12524" max="12524" width="1.140625" style="36" customWidth="1"/>
    <col min="12525" max="12525" width="0" style="36" hidden="1" customWidth="1"/>
    <col min="12526" max="12526" width="2" style="36" bestFit="1" customWidth="1"/>
    <col min="12527" max="12527" width="2.140625" style="36" customWidth="1"/>
    <col min="12528" max="12528" width="2" style="36" customWidth="1"/>
    <col min="12529" max="12529" width="2.28515625" style="36" customWidth="1"/>
    <col min="12530" max="12530" width="11.42578125" style="36"/>
    <col min="12531" max="12531" width="2" style="36" bestFit="1" customWidth="1"/>
    <col min="12532" max="12771" width="11.42578125" style="36"/>
    <col min="12772" max="12772" width="2.42578125" style="36" customWidth="1"/>
    <col min="12773" max="12773" width="2.140625" style="36" bestFit="1" customWidth="1"/>
    <col min="12774" max="12774" width="0.85546875" style="36" bestFit="1" customWidth="1"/>
    <col min="12775" max="12775" width="2" style="36" customWidth="1"/>
    <col min="12776" max="12776" width="2" style="36" bestFit="1" customWidth="1"/>
    <col min="12777" max="12777" width="1.28515625" style="36" bestFit="1" customWidth="1"/>
    <col min="12778" max="12778" width="2" style="36" bestFit="1" customWidth="1"/>
    <col min="12779" max="12779" width="2.140625" style="36" customWidth="1"/>
    <col min="12780" max="12780" width="1.140625" style="36" customWidth="1"/>
    <col min="12781" max="12781" width="0" style="36" hidden="1" customWidth="1"/>
    <col min="12782" max="12782" width="2" style="36" bestFit="1" customWidth="1"/>
    <col min="12783" max="12783" width="2.140625" style="36" customWidth="1"/>
    <col min="12784" max="12784" width="2" style="36" customWidth="1"/>
    <col min="12785" max="12785" width="2.28515625" style="36" customWidth="1"/>
    <col min="12786" max="12786" width="11.42578125" style="36"/>
    <col min="12787" max="12787" width="2" style="36" bestFit="1" customWidth="1"/>
    <col min="12788" max="13027" width="11.42578125" style="36"/>
    <col min="13028" max="13028" width="2.42578125" style="36" customWidth="1"/>
    <col min="13029" max="13029" width="2.140625" style="36" bestFit="1" customWidth="1"/>
    <col min="13030" max="13030" width="0.85546875" style="36" bestFit="1" customWidth="1"/>
    <col min="13031" max="13031" width="2" style="36" customWidth="1"/>
    <col min="13032" max="13032" width="2" style="36" bestFit="1" customWidth="1"/>
    <col min="13033" max="13033" width="1.28515625" style="36" bestFit="1" customWidth="1"/>
    <col min="13034" max="13034" width="2" style="36" bestFit="1" customWidth="1"/>
    <col min="13035" max="13035" width="2.140625" style="36" customWidth="1"/>
    <col min="13036" max="13036" width="1.140625" style="36" customWidth="1"/>
    <col min="13037" max="13037" width="0" style="36" hidden="1" customWidth="1"/>
    <col min="13038" max="13038" width="2" style="36" bestFit="1" customWidth="1"/>
    <col min="13039" max="13039" width="2.140625" style="36" customWidth="1"/>
    <col min="13040" max="13040" width="2" style="36" customWidth="1"/>
    <col min="13041" max="13041" width="2.28515625" style="36" customWidth="1"/>
    <col min="13042" max="13042" width="11.42578125" style="36"/>
    <col min="13043" max="13043" width="2" style="36" bestFit="1" customWidth="1"/>
    <col min="13044" max="13283" width="11.42578125" style="36"/>
    <col min="13284" max="13284" width="2.42578125" style="36" customWidth="1"/>
    <col min="13285" max="13285" width="2.140625" style="36" bestFit="1" customWidth="1"/>
    <col min="13286" max="13286" width="0.85546875" style="36" bestFit="1" customWidth="1"/>
    <col min="13287" max="13287" width="2" style="36" customWidth="1"/>
    <col min="13288" max="13288" width="2" style="36" bestFit="1" customWidth="1"/>
    <col min="13289" max="13289" width="1.28515625" style="36" bestFit="1" customWidth="1"/>
    <col min="13290" max="13290" width="2" style="36" bestFit="1" customWidth="1"/>
    <col min="13291" max="13291" width="2.140625" style="36" customWidth="1"/>
    <col min="13292" max="13292" width="1.140625" style="36" customWidth="1"/>
    <col min="13293" max="13293" width="0" style="36" hidden="1" customWidth="1"/>
    <col min="13294" max="13294" width="2" style="36" bestFit="1" customWidth="1"/>
    <col min="13295" max="13295" width="2.140625" style="36" customWidth="1"/>
    <col min="13296" max="13296" width="2" style="36" customWidth="1"/>
    <col min="13297" max="13297" width="2.28515625" style="36" customWidth="1"/>
    <col min="13298" max="13298" width="11.42578125" style="36"/>
    <col min="13299" max="13299" width="2" style="36" bestFit="1" customWidth="1"/>
    <col min="13300" max="13539" width="11.42578125" style="36"/>
    <col min="13540" max="13540" width="2.42578125" style="36" customWidth="1"/>
    <col min="13541" max="13541" width="2.140625" style="36" bestFit="1" customWidth="1"/>
    <col min="13542" max="13542" width="0.85546875" style="36" bestFit="1" customWidth="1"/>
    <col min="13543" max="13543" width="2" style="36" customWidth="1"/>
    <col min="13544" max="13544" width="2" style="36" bestFit="1" customWidth="1"/>
    <col min="13545" max="13545" width="1.28515625" style="36" bestFit="1" customWidth="1"/>
    <col min="13546" max="13546" width="2" style="36" bestFit="1" customWidth="1"/>
    <col min="13547" max="13547" width="2.140625" style="36" customWidth="1"/>
    <col min="13548" max="13548" width="1.140625" style="36" customWidth="1"/>
    <col min="13549" max="13549" width="0" style="36" hidden="1" customWidth="1"/>
    <col min="13550" max="13550" width="2" style="36" bestFit="1" customWidth="1"/>
    <col min="13551" max="13551" width="2.140625" style="36" customWidth="1"/>
    <col min="13552" max="13552" width="2" style="36" customWidth="1"/>
    <col min="13553" max="13553" width="2.28515625" style="36" customWidth="1"/>
    <col min="13554" max="13554" width="11.42578125" style="36"/>
    <col min="13555" max="13555" width="2" style="36" bestFit="1" customWidth="1"/>
    <col min="13556" max="13795" width="11.42578125" style="36"/>
    <col min="13796" max="13796" width="2.42578125" style="36" customWidth="1"/>
    <col min="13797" max="13797" width="2.140625" style="36" bestFit="1" customWidth="1"/>
    <col min="13798" max="13798" width="0.85546875" style="36" bestFit="1" customWidth="1"/>
    <col min="13799" max="13799" width="2" style="36" customWidth="1"/>
    <col min="13800" max="13800" width="2" style="36" bestFit="1" customWidth="1"/>
    <col min="13801" max="13801" width="1.28515625" style="36" bestFit="1" customWidth="1"/>
    <col min="13802" max="13802" width="2" style="36" bestFit="1" customWidth="1"/>
    <col min="13803" max="13803" width="2.140625" style="36" customWidth="1"/>
    <col min="13804" max="13804" width="1.140625" style="36" customWidth="1"/>
    <col min="13805" max="13805" width="0" style="36" hidden="1" customWidth="1"/>
    <col min="13806" max="13806" width="2" style="36" bestFit="1" customWidth="1"/>
    <col min="13807" max="13807" width="2.140625" style="36" customWidth="1"/>
    <col min="13808" max="13808" width="2" style="36" customWidth="1"/>
    <col min="13809" max="13809" width="2.28515625" style="36" customWidth="1"/>
    <col min="13810" max="13810" width="11.42578125" style="36"/>
    <col min="13811" max="13811" width="2" style="36" bestFit="1" customWidth="1"/>
    <col min="13812" max="14051" width="11.42578125" style="36"/>
    <col min="14052" max="14052" width="2.42578125" style="36" customWidth="1"/>
    <col min="14053" max="14053" width="2.140625" style="36" bestFit="1" customWidth="1"/>
    <col min="14054" max="14054" width="0.85546875" style="36" bestFit="1" customWidth="1"/>
    <col min="14055" max="14055" width="2" style="36" customWidth="1"/>
    <col min="14056" max="14056" width="2" style="36" bestFit="1" customWidth="1"/>
    <col min="14057" max="14057" width="1.28515625" style="36" bestFit="1" customWidth="1"/>
    <col min="14058" max="14058" width="2" style="36" bestFit="1" customWidth="1"/>
    <col min="14059" max="14059" width="2.140625" style="36" customWidth="1"/>
    <col min="14060" max="14060" width="1.140625" style="36" customWidth="1"/>
    <col min="14061" max="14061" width="0" style="36" hidden="1" customWidth="1"/>
    <col min="14062" max="14062" width="2" style="36" bestFit="1" customWidth="1"/>
    <col min="14063" max="14063" width="2.140625" style="36" customWidth="1"/>
    <col min="14064" max="14064" width="2" style="36" customWidth="1"/>
    <col min="14065" max="14065" width="2.28515625" style="36" customWidth="1"/>
    <col min="14066" max="14066" width="11.42578125" style="36"/>
    <col min="14067" max="14067" width="2" style="36" bestFit="1" customWidth="1"/>
    <col min="14068" max="14307" width="11.42578125" style="36"/>
    <col min="14308" max="14308" width="2.42578125" style="36" customWidth="1"/>
    <col min="14309" max="14309" width="2.140625" style="36" bestFit="1" customWidth="1"/>
    <col min="14310" max="14310" width="0.85546875" style="36" bestFit="1" customWidth="1"/>
    <col min="14311" max="14311" width="2" style="36" customWidth="1"/>
    <col min="14312" max="14312" width="2" style="36" bestFit="1" customWidth="1"/>
    <col min="14313" max="14313" width="1.28515625" style="36" bestFit="1" customWidth="1"/>
    <col min="14314" max="14314" width="2" style="36" bestFit="1" customWidth="1"/>
    <col min="14315" max="14315" width="2.140625" style="36" customWidth="1"/>
    <col min="14316" max="14316" width="1.140625" style="36" customWidth="1"/>
    <col min="14317" max="14317" width="0" style="36" hidden="1" customWidth="1"/>
    <col min="14318" max="14318" width="2" style="36" bestFit="1" customWidth="1"/>
    <col min="14319" max="14319" width="2.140625" style="36" customWidth="1"/>
    <col min="14320" max="14320" width="2" style="36" customWidth="1"/>
    <col min="14321" max="14321" width="2.28515625" style="36" customWidth="1"/>
    <col min="14322" max="14322" width="11.42578125" style="36"/>
    <col min="14323" max="14323" width="2" style="36" bestFit="1" customWidth="1"/>
    <col min="14324" max="14563" width="11.42578125" style="36"/>
    <col min="14564" max="14564" width="2.42578125" style="36" customWidth="1"/>
    <col min="14565" max="14565" width="2.140625" style="36" bestFit="1" customWidth="1"/>
    <col min="14566" max="14566" width="0.85546875" style="36" bestFit="1" customWidth="1"/>
    <col min="14567" max="14567" width="2" style="36" customWidth="1"/>
    <col min="14568" max="14568" width="2" style="36" bestFit="1" customWidth="1"/>
    <col min="14569" max="14569" width="1.28515625" style="36" bestFit="1" customWidth="1"/>
    <col min="14570" max="14570" width="2" style="36" bestFit="1" customWidth="1"/>
    <col min="14571" max="14571" width="2.140625" style="36" customWidth="1"/>
    <col min="14572" max="14572" width="1.140625" style="36" customWidth="1"/>
    <col min="14573" max="14573" width="0" style="36" hidden="1" customWidth="1"/>
    <col min="14574" max="14574" width="2" style="36" bestFit="1" customWidth="1"/>
    <col min="14575" max="14575" width="2.140625" style="36" customWidth="1"/>
    <col min="14576" max="14576" width="2" style="36" customWidth="1"/>
    <col min="14577" max="14577" width="2.28515625" style="36" customWidth="1"/>
    <col min="14578" max="14578" width="11.42578125" style="36"/>
    <col min="14579" max="14579" width="2" style="36" bestFit="1" customWidth="1"/>
    <col min="14580" max="14819" width="11.42578125" style="36"/>
    <col min="14820" max="14820" width="2.42578125" style="36" customWidth="1"/>
    <col min="14821" max="14821" width="2.140625" style="36" bestFit="1" customWidth="1"/>
    <col min="14822" max="14822" width="0.85546875" style="36" bestFit="1" customWidth="1"/>
    <col min="14823" max="14823" width="2" style="36" customWidth="1"/>
    <col min="14824" max="14824" width="2" style="36" bestFit="1" customWidth="1"/>
    <col min="14825" max="14825" width="1.28515625" style="36" bestFit="1" customWidth="1"/>
    <col min="14826" max="14826" width="2" style="36" bestFit="1" customWidth="1"/>
    <col min="14827" max="14827" width="2.140625" style="36" customWidth="1"/>
    <col min="14828" max="14828" width="1.140625" style="36" customWidth="1"/>
    <col min="14829" max="14829" width="0" style="36" hidden="1" customWidth="1"/>
    <col min="14830" max="14830" width="2" style="36" bestFit="1" customWidth="1"/>
    <col min="14831" max="14831" width="2.140625" style="36" customWidth="1"/>
    <col min="14832" max="14832" width="2" style="36" customWidth="1"/>
    <col min="14833" max="14833" width="2.28515625" style="36" customWidth="1"/>
    <col min="14834" max="14834" width="11.42578125" style="36"/>
    <col min="14835" max="14835" width="2" style="36" bestFit="1" customWidth="1"/>
    <col min="14836" max="15075" width="11.42578125" style="36"/>
    <col min="15076" max="15076" width="2.42578125" style="36" customWidth="1"/>
    <col min="15077" max="15077" width="2.140625" style="36" bestFit="1" customWidth="1"/>
    <col min="15078" max="15078" width="0.85546875" style="36" bestFit="1" customWidth="1"/>
    <col min="15079" max="15079" width="2" style="36" customWidth="1"/>
    <col min="15080" max="15080" width="2" style="36" bestFit="1" customWidth="1"/>
    <col min="15081" max="15081" width="1.28515625" style="36" bestFit="1" customWidth="1"/>
    <col min="15082" max="15082" width="2" style="36" bestFit="1" customWidth="1"/>
    <col min="15083" max="15083" width="2.140625" style="36" customWidth="1"/>
    <col min="15084" max="15084" width="1.140625" style="36" customWidth="1"/>
    <col min="15085" max="15085" width="0" style="36" hidden="1" customWidth="1"/>
    <col min="15086" max="15086" width="2" style="36" bestFit="1" customWidth="1"/>
    <col min="15087" max="15087" width="2.140625" style="36" customWidth="1"/>
    <col min="15088" max="15088" width="2" style="36" customWidth="1"/>
    <col min="15089" max="15089" width="2.28515625" style="36" customWidth="1"/>
    <col min="15090" max="15090" width="11.42578125" style="36"/>
    <col min="15091" max="15091" width="2" style="36" bestFit="1" customWidth="1"/>
    <col min="15092" max="15331" width="11.42578125" style="36"/>
    <col min="15332" max="15332" width="2.42578125" style="36" customWidth="1"/>
    <col min="15333" max="15333" width="2.140625" style="36" bestFit="1" customWidth="1"/>
    <col min="15334" max="15334" width="0.85546875" style="36" bestFit="1" customWidth="1"/>
    <col min="15335" max="15335" width="2" style="36" customWidth="1"/>
    <col min="15336" max="15336" width="2" style="36" bestFit="1" customWidth="1"/>
    <col min="15337" max="15337" width="1.28515625" style="36" bestFit="1" customWidth="1"/>
    <col min="15338" max="15338" width="2" style="36" bestFit="1" customWidth="1"/>
    <col min="15339" max="15339" width="2.140625" style="36" customWidth="1"/>
    <col min="15340" max="15340" width="1.140625" style="36" customWidth="1"/>
    <col min="15341" max="15341" width="0" style="36" hidden="1" customWidth="1"/>
    <col min="15342" max="15342" width="2" style="36" bestFit="1" customWidth="1"/>
    <col min="15343" max="15343" width="2.140625" style="36" customWidth="1"/>
    <col min="15344" max="15344" width="2" style="36" customWidth="1"/>
    <col min="15345" max="15345" width="2.28515625" style="36" customWidth="1"/>
    <col min="15346" max="15346" width="11.42578125" style="36"/>
    <col min="15347" max="15347" width="2" style="36" bestFit="1" customWidth="1"/>
    <col min="15348" max="15587" width="11.42578125" style="36"/>
    <col min="15588" max="15588" width="2.42578125" style="36" customWidth="1"/>
    <col min="15589" max="15589" width="2.140625" style="36" bestFit="1" customWidth="1"/>
    <col min="15590" max="15590" width="0.85546875" style="36" bestFit="1" customWidth="1"/>
    <col min="15591" max="15591" width="2" style="36" customWidth="1"/>
    <col min="15592" max="15592" width="2" style="36" bestFit="1" customWidth="1"/>
    <col min="15593" max="15593" width="1.28515625" style="36" bestFit="1" customWidth="1"/>
    <col min="15594" max="15594" width="2" style="36" bestFit="1" customWidth="1"/>
    <col min="15595" max="15595" width="2.140625" style="36" customWidth="1"/>
    <col min="15596" max="15596" width="1.140625" style="36" customWidth="1"/>
    <col min="15597" max="15597" width="0" style="36" hidden="1" customWidth="1"/>
    <col min="15598" max="15598" width="2" style="36" bestFit="1" customWidth="1"/>
    <col min="15599" max="15599" width="2.140625" style="36" customWidth="1"/>
    <col min="15600" max="15600" width="2" style="36" customWidth="1"/>
    <col min="15601" max="15601" width="2.28515625" style="36" customWidth="1"/>
    <col min="15602" max="15602" width="11.42578125" style="36"/>
    <col min="15603" max="15603" width="2" style="36" bestFit="1" customWidth="1"/>
    <col min="15604" max="15843" width="11.42578125" style="36"/>
    <col min="15844" max="15844" width="2.42578125" style="36" customWidth="1"/>
    <col min="15845" max="15845" width="2.140625" style="36" bestFit="1" customWidth="1"/>
    <col min="15846" max="15846" width="0.85546875" style="36" bestFit="1" customWidth="1"/>
    <col min="15847" max="15847" width="2" style="36" customWidth="1"/>
    <col min="15848" max="15848" width="2" style="36" bestFit="1" customWidth="1"/>
    <col min="15849" max="15849" width="1.28515625" style="36" bestFit="1" customWidth="1"/>
    <col min="15850" max="15850" width="2" style="36" bestFit="1" customWidth="1"/>
    <col min="15851" max="15851" width="2.140625" style="36" customWidth="1"/>
    <col min="15852" max="15852" width="1.140625" style="36" customWidth="1"/>
    <col min="15853" max="15853" width="0" style="36" hidden="1" customWidth="1"/>
    <col min="15854" max="15854" width="2" style="36" bestFit="1" customWidth="1"/>
    <col min="15855" max="15855" width="2.140625" style="36" customWidth="1"/>
    <col min="15856" max="15856" width="2" style="36" customWidth="1"/>
    <col min="15857" max="15857" width="2.28515625" style="36" customWidth="1"/>
    <col min="15858" max="15858" width="11.42578125" style="36"/>
    <col min="15859" max="15859" width="2" style="36" bestFit="1" customWidth="1"/>
    <col min="15860" max="16099" width="11.42578125" style="36"/>
    <col min="16100" max="16100" width="2.42578125" style="36" customWidth="1"/>
    <col min="16101" max="16101" width="2.140625" style="36" bestFit="1" customWidth="1"/>
    <col min="16102" max="16102" width="0.85546875" style="36" bestFit="1" customWidth="1"/>
    <col min="16103" max="16103" width="2" style="36" customWidth="1"/>
    <col min="16104" max="16104" width="2" style="36" bestFit="1" customWidth="1"/>
    <col min="16105" max="16105" width="1.28515625" style="36" bestFit="1" customWidth="1"/>
    <col min="16106" max="16106" width="2" style="36" bestFit="1" customWidth="1"/>
    <col min="16107" max="16107" width="2.140625" style="36" customWidth="1"/>
    <col min="16108" max="16108" width="1.140625" style="36" customWidth="1"/>
    <col min="16109" max="16109" width="0" style="36" hidden="1" customWidth="1"/>
    <col min="16110" max="16110" width="2" style="36" bestFit="1" customWidth="1"/>
    <col min="16111" max="16111" width="2.140625" style="36" customWidth="1"/>
    <col min="16112" max="16112" width="2" style="36" customWidth="1"/>
    <col min="16113" max="16113" width="2.28515625" style="36" customWidth="1"/>
    <col min="16114" max="16114" width="11.42578125" style="36"/>
    <col min="16115" max="16115" width="2" style="36" bestFit="1" customWidth="1"/>
    <col min="16116" max="16384" width="11.42578125" style="36"/>
  </cols>
  <sheetData>
    <row r="1" spans="1:15" ht="13.5" thickBot="1">
      <c r="A1" s="294"/>
      <c r="B1" s="294"/>
      <c r="C1" s="294"/>
      <c r="D1" s="296"/>
      <c r="E1" s="294"/>
      <c r="F1" s="294"/>
      <c r="G1" s="294"/>
      <c r="H1" s="294"/>
      <c r="I1" s="294"/>
      <c r="J1" s="294"/>
      <c r="K1" s="294"/>
      <c r="L1" s="294"/>
      <c r="M1" s="294"/>
    </row>
    <row r="2" spans="1:15" ht="18">
      <c r="A2" s="294"/>
      <c r="B2" s="294"/>
      <c r="C2" s="334" t="s">
        <v>633</v>
      </c>
      <c r="D2" s="336"/>
      <c r="E2" s="294"/>
      <c r="F2" s="334" t="s">
        <v>659</v>
      </c>
      <c r="G2" s="335"/>
      <c r="H2" s="335"/>
      <c r="I2" s="335"/>
      <c r="J2" s="335"/>
      <c r="K2" s="335"/>
      <c r="L2" s="336"/>
      <c r="M2" s="294"/>
    </row>
    <row r="3" spans="1:15" ht="39" customHeight="1">
      <c r="A3" s="294"/>
      <c r="B3" s="99" t="s">
        <v>645</v>
      </c>
      <c r="C3" s="100" t="s">
        <v>7</v>
      </c>
      <c r="D3" s="101" t="s">
        <v>634</v>
      </c>
      <c r="E3" s="102" t="s">
        <v>635</v>
      </c>
      <c r="F3" s="103" t="s">
        <v>660</v>
      </c>
      <c r="G3" s="104" t="s">
        <v>17</v>
      </c>
      <c r="H3" s="105" t="s">
        <v>636</v>
      </c>
      <c r="I3" s="105" t="s">
        <v>638</v>
      </c>
      <c r="J3" s="105" t="s">
        <v>646</v>
      </c>
      <c r="K3" s="105" t="s">
        <v>647</v>
      </c>
      <c r="L3" s="106" t="s">
        <v>639</v>
      </c>
      <c r="M3" s="294"/>
    </row>
    <row r="4" spans="1:15" ht="14.1" customHeight="1">
      <c r="A4" s="294"/>
      <c r="B4" s="48" t="s">
        <v>31</v>
      </c>
      <c r="C4" s="49">
        <v>152521685807</v>
      </c>
      <c r="D4" s="50">
        <v>0.39250175578711211</v>
      </c>
      <c r="E4" s="108">
        <v>39193577737</v>
      </c>
      <c r="F4" s="109">
        <v>13736015030</v>
      </c>
      <c r="G4" s="110">
        <v>25737659015.699898</v>
      </c>
      <c r="H4" s="111">
        <v>39420925731.699898</v>
      </c>
      <c r="I4" s="112">
        <v>0.4522787611898354</v>
      </c>
      <c r="J4" s="195">
        <v>33319270000</v>
      </c>
      <c r="K4" s="114">
        <v>-6101655731.6998978</v>
      </c>
      <c r="L4" s="57">
        <v>73854434024.30011</v>
      </c>
      <c r="M4" s="294"/>
      <c r="O4" s="38"/>
    </row>
    <row r="5" spans="1:15" ht="14.1" customHeight="1">
      <c r="A5" s="294"/>
      <c r="B5" s="48" t="s">
        <v>23</v>
      </c>
      <c r="C5" s="49">
        <v>89579151027</v>
      </c>
      <c r="D5" s="50">
        <v>0.23052442591349009</v>
      </c>
      <c r="E5" s="108">
        <v>28179291567</v>
      </c>
      <c r="F5" s="109">
        <v>4732432361</v>
      </c>
      <c r="G5" s="110">
        <v>10872874018.299999</v>
      </c>
      <c r="H5" s="111">
        <v>15603666489.299999</v>
      </c>
      <c r="I5" s="112">
        <v>0.17902184737698784</v>
      </c>
      <c r="J5" s="324">
        <v>23425549000</v>
      </c>
      <c r="K5" s="114">
        <v>7821882510.7000008</v>
      </c>
      <c r="L5" s="57">
        <v>45794553080.699997</v>
      </c>
      <c r="M5" s="294"/>
      <c r="O5" s="38"/>
    </row>
    <row r="6" spans="1:15" ht="14.1" customHeight="1">
      <c r="A6" s="294"/>
      <c r="B6" s="48" t="s">
        <v>185</v>
      </c>
      <c r="C6" s="49">
        <v>74982133629</v>
      </c>
      <c r="D6" s="50">
        <v>0.19296022691020925</v>
      </c>
      <c r="E6" s="108">
        <v>11721618509</v>
      </c>
      <c r="F6" s="109">
        <v>6499938712</v>
      </c>
      <c r="G6" s="110">
        <v>4299640623</v>
      </c>
      <c r="H6" s="111">
        <v>10799579335</v>
      </c>
      <c r="I6" s="112">
        <v>0.12390425319406932</v>
      </c>
      <c r="J6" s="325">
        <v>10528741000</v>
      </c>
      <c r="K6" s="114">
        <v>-270838335</v>
      </c>
      <c r="L6" s="57">
        <v>52460935785</v>
      </c>
      <c r="M6" s="294"/>
      <c r="N6" s="38"/>
      <c r="O6" s="38"/>
    </row>
    <row r="7" spans="1:15" ht="14.1" customHeight="1">
      <c r="A7" s="294"/>
      <c r="B7" s="48" t="s">
        <v>54</v>
      </c>
      <c r="C7" s="49">
        <v>7220324000</v>
      </c>
      <c r="D7" s="50">
        <v>1.8580897741570582E-2</v>
      </c>
      <c r="E7" s="108">
        <v>0</v>
      </c>
      <c r="F7" s="109">
        <v>2275188756</v>
      </c>
      <c r="G7" s="110">
        <v>4945135244</v>
      </c>
      <c r="H7" s="111">
        <v>7220324000</v>
      </c>
      <c r="I7" s="112">
        <v>8.2839231537458341E-2</v>
      </c>
      <c r="J7" s="324">
        <v>7220324000</v>
      </c>
      <c r="K7" s="114">
        <v>0</v>
      </c>
      <c r="L7" s="57">
        <v>0</v>
      </c>
      <c r="M7" s="294"/>
    </row>
    <row r="8" spans="1:15" ht="14.1" customHeight="1">
      <c r="A8" s="294"/>
      <c r="B8" s="48" t="s">
        <v>97</v>
      </c>
      <c r="C8" s="49">
        <v>5804441745</v>
      </c>
      <c r="D8" s="50">
        <v>1.4937243607177256E-2</v>
      </c>
      <c r="E8" s="108">
        <v>788369740</v>
      </c>
      <c r="F8" s="109">
        <v>1631950583</v>
      </c>
      <c r="G8" s="110">
        <v>3090226740</v>
      </c>
      <c r="H8" s="111">
        <v>4722177323</v>
      </c>
      <c r="I8" s="112">
        <v>5.4177837534843613E-2</v>
      </c>
      <c r="J8" s="326">
        <v>3862500000</v>
      </c>
      <c r="K8" s="114">
        <v>-859677323</v>
      </c>
      <c r="L8" s="57">
        <v>293894682</v>
      </c>
      <c r="M8" s="295"/>
      <c r="N8" s="38"/>
    </row>
    <row r="9" spans="1:15" ht="14.1" customHeight="1">
      <c r="A9" s="294"/>
      <c r="B9" s="48" t="s">
        <v>82</v>
      </c>
      <c r="C9" s="49">
        <v>31301472624</v>
      </c>
      <c r="D9" s="50">
        <v>8.0551712359045805E-2</v>
      </c>
      <c r="E9" s="108">
        <v>21592084915</v>
      </c>
      <c r="F9" s="109">
        <v>2703762563</v>
      </c>
      <c r="G9" s="110">
        <v>1147292282</v>
      </c>
      <c r="H9" s="111">
        <v>3851054845</v>
      </c>
      <c r="I9" s="112">
        <v>4.4183394535813866E-2</v>
      </c>
      <c r="J9" s="324">
        <v>3749473000</v>
      </c>
      <c r="K9" s="114">
        <v>-101581845</v>
      </c>
      <c r="L9" s="57">
        <v>5858332864</v>
      </c>
      <c r="M9" s="294"/>
      <c r="O9" s="38"/>
    </row>
    <row r="10" spans="1:15" ht="14.1" customHeight="1">
      <c r="A10" s="294"/>
      <c r="B10" s="48" t="s">
        <v>46</v>
      </c>
      <c r="C10" s="49">
        <v>17373023482</v>
      </c>
      <c r="D10" s="50">
        <v>4.4708017643106668E-2</v>
      </c>
      <c r="E10" s="108">
        <v>4838308636</v>
      </c>
      <c r="F10" s="109">
        <v>419625116</v>
      </c>
      <c r="G10" s="110">
        <v>1370540264</v>
      </c>
      <c r="H10" s="111">
        <v>1790165380</v>
      </c>
      <c r="I10" s="112">
        <v>2.0538680037649571E-2</v>
      </c>
      <c r="J10" s="324">
        <v>0</v>
      </c>
      <c r="K10" s="114">
        <v>-1790165380</v>
      </c>
      <c r="L10" s="57">
        <v>10744549466</v>
      </c>
      <c r="M10" s="294"/>
    </row>
    <row r="11" spans="1:15" ht="14.1" customHeight="1">
      <c r="A11" s="294"/>
      <c r="B11" s="48" t="s">
        <v>540</v>
      </c>
      <c r="C11" s="49">
        <v>1528020000</v>
      </c>
      <c r="D11" s="50">
        <v>3.9322312083328505E-3</v>
      </c>
      <c r="E11" s="108">
        <v>0</v>
      </c>
      <c r="F11" s="109">
        <v>171222000</v>
      </c>
      <c r="G11" s="110">
        <v>1356798000</v>
      </c>
      <c r="H11" s="111">
        <v>1528020000</v>
      </c>
      <c r="I11" s="112">
        <v>1.753106959935137E-2</v>
      </c>
      <c r="J11" s="324">
        <v>1528020000</v>
      </c>
      <c r="K11" s="114">
        <v>0</v>
      </c>
      <c r="L11" s="57">
        <v>0</v>
      </c>
      <c r="M11" s="294"/>
    </row>
    <row r="12" spans="1:15" ht="14.1" customHeight="1">
      <c r="A12" s="294"/>
      <c r="B12" s="48" t="s">
        <v>195</v>
      </c>
      <c r="C12" s="49">
        <v>2222786129</v>
      </c>
      <c r="D12" s="50">
        <v>5.7201535227962789E-3</v>
      </c>
      <c r="E12" s="108">
        <v>1019540927</v>
      </c>
      <c r="F12" s="109">
        <v>395799382</v>
      </c>
      <c r="G12" s="110">
        <v>382897411</v>
      </c>
      <c r="H12" s="111">
        <v>778696793</v>
      </c>
      <c r="I12" s="112">
        <v>8.9340372998224556E-3</v>
      </c>
      <c r="J12" s="324">
        <v>633935000</v>
      </c>
      <c r="K12" s="114">
        <v>-144761793</v>
      </c>
      <c r="L12" s="57">
        <v>424548409</v>
      </c>
      <c r="M12" s="294"/>
    </row>
    <row r="13" spans="1:15" ht="14.1" customHeight="1">
      <c r="A13" s="294"/>
      <c r="B13" s="48" t="s">
        <v>161</v>
      </c>
      <c r="C13" s="49">
        <v>4148887578</v>
      </c>
      <c r="D13" s="50">
        <v>1.0676813925260202E-2</v>
      </c>
      <c r="E13" s="108">
        <v>2706319359</v>
      </c>
      <c r="F13" s="109">
        <v>374379415</v>
      </c>
      <c r="G13" s="110">
        <v>672822880</v>
      </c>
      <c r="H13" s="111">
        <v>1047202295</v>
      </c>
      <c r="I13" s="112">
        <v>1.2014617817990266E-2</v>
      </c>
      <c r="J13" s="324">
        <v>308005000</v>
      </c>
      <c r="K13" s="114">
        <v>-739197295</v>
      </c>
      <c r="L13" s="57">
        <v>395365924</v>
      </c>
      <c r="M13" s="294"/>
      <c r="N13" s="38"/>
    </row>
    <row r="14" spans="1:15" ht="14.1" customHeight="1">
      <c r="A14" s="294"/>
      <c r="B14" s="48" t="s">
        <v>168</v>
      </c>
      <c r="C14" s="49">
        <v>1906618000</v>
      </c>
      <c r="D14" s="50">
        <v>4.9065213818989036E-3</v>
      </c>
      <c r="E14" s="108">
        <v>0</v>
      </c>
      <c r="F14" s="109">
        <v>0</v>
      </c>
      <c r="G14" s="110">
        <v>398870808</v>
      </c>
      <c r="H14" s="111">
        <v>398870808</v>
      </c>
      <c r="I14" s="112">
        <v>4.5762698761780069E-3</v>
      </c>
      <c r="J14" s="324">
        <v>350753000</v>
      </c>
      <c r="K14" s="114">
        <v>-48117808</v>
      </c>
      <c r="L14" s="57">
        <v>1507747192</v>
      </c>
      <c r="M14" s="294"/>
    </row>
    <row r="15" spans="1:15" ht="13.5" customHeight="1" thickBot="1">
      <c r="A15" s="294"/>
      <c r="B15" s="99" t="s">
        <v>602</v>
      </c>
      <c r="C15" s="119">
        <v>388588544021</v>
      </c>
      <c r="D15" s="330">
        <v>1</v>
      </c>
      <c r="E15" s="119">
        <v>110039111390</v>
      </c>
      <c r="F15" s="119">
        <v>32940313918</v>
      </c>
      <c r="G15" s="119">
        <v>54274757285.999893</v>
      </c>
      <c r="H15" s="119">
        <v>87160682999.999893</v>
      </c>
      <c r="I15" s="329">
        <v>1</v>
      </c>
      <c r="J15" s="119">
        <v>84926570000</v>
      </c>
      <c r="K15" s="119">
        <v>-2234112999.999897</v>
      </c>
      <c r="L15" s="119">
        <v>191334361427.00012</v>
      </c>
      <c r="M15" s="294"/>
      <c r="N15" s="38"/>
      <c r="O15" s="38"/>
    </row>
    <row r="16" spans="1:15" ht="5.25" customHeight="1">
      <c r="A16" s="294"/>
      <c r="H16" s="38"/>
      <c r="J16" s="38"/>
      <c r="K16" s="38"/>
      <c r="M16" s="294"/>
    </row>
    <row r="17" spans="1:13" s="38" customFormat="1">
      <c r="A17" s="295"/>
      <c r="B17" s="36"/>
      <c r="C17" s="36"/>
      <c r="D17" s="36"/>
      <c r="F17" s="36"/>
      <c r="G17" s="36"/>
      <c r="I17" s="36"/>
      <c r="L17" s="36"/>
      <c r="M17" s="295"/>
    </row>
    <row r="18" spans="1:13" s="38" customFormat="1">
      <c r="A18" s="295"/>
      <c r="B18" s="36" t="s">
        <v>648</v>
      </c>
      <c r="C18" s="36"/>
      <c r="D18" s="36"/>
      <c r="E18" s="36"/>
      <c r="F18" s="36"/>
      <c r="G18" s="36"/>
      <c r="I18" s="36"/>
      <c r="M18" s="295"/>
    </row>
    <row r="19" spans="1:13" s="38" customFormat="1">
      <c r="A19" s="295"/>
      <c r="B19" s="36" t="s">
        <v>649</v>
      </c>
      <c r="C19" s="36"/>
      <c r="D19" s="36"/>
      <c r="E19" s="36"/>
      <c r="F19" s="36"/>
      <c r="G19" s="36"/>
      <c r="I19" s="36"/>
      <c r="L19" s="36"/>
      <c r="M19" s="295"/>
    </row>
    <row r="20" spans="1:13" s="38" customFormat="1">
      <c r="B20" s="36" t="s">
        <v>650</v>
      </c>
      <c r="C20" s="36"/>
      <c r="D20" s="36"/>
      <c r="E20" s="36"/>
      <c r="F20" s="36"/>
      <c r="G20" s="36"/>
      <c r="H20" s="36"/>
      <c r="L20" s="36"/>
      <c r="M20" s="295"/>
    </row>
    <row r="21" spans="1:13" s="38" customFormat="1">
      <c r="B21" s="36" t="s">
        <v>651</v>
      </c>
      <c r="C21" s="36"/>
      <c r="D21" s="36"/>
      <c r="E21" s="36"/>
      <c r="F21" s="36"/>
      <c r="G21" s="36"/>
      <c r="L21" s="36"/>
      <c r="M21" s="295"/>
    </row>
    <row r="22" spans="1:13" s="38" customFormat="1">
      <c r="B22" s="36" t="s">
        <v>652</v>
      </c>
      <c r="C22" s="36"/>
      <c r="D22" s="36"/>
      <c r="E22" s="36"/>
      <c r="F22" s="36"/>
      <c r="G22" s="36"/>
      <c r="H22" s="36"/>
      <c r="L22" s="36"/>
      <c r="M22" s="295"/>
    </row>
    <row r="23" spans="1:13" s="38" customFormat="1">
      <c r="B23" s="36" t="s">
        <v>653</v>
      </c>
      <c r="C23" s="36"/>
      <c r="D23" s="36"/>
      <c r="E23" s="36"/>
      <c r="F23" s="36"/>
      <c r="G23" s="36"/>
      <c r="H23" s="36"/>
      <c r="J23" s="36"/>
      <c r="L23" s="36"/>
      <c r="M23" s="295"/>
    </row>
    <row r="24" spans="1:13" s="38" customFormat="1">
      <c r="B24" s="36" t="s">
        <v>654</v>
      </c>
      <c r="C24" s="36"/>
      <c r="D24" s="36"/>
      <c r="E24" s="36"/>
      <c r="F24" s="36"/>
      <c r="G24" s="36"/>
      <c r="H24" s="36"/>
      <c r="L24" s="36"/>
      <c r="M24" s="295"/>
    </row>
    <row r="25" spans="1:13" s="38" customFormat="1">
      <c r="B25" s="36" t="s">
        <v>655</v>
      </c>
      <c r="C25" s="36"/>
      <c r="D25" s="36"/>
      <c r="E25" s="36"/>
      <c r="F25" s="36"/>
      <c r="G25" s="36"/>
      <c r="H25" s="36"/>
      <c r="L25" s="36"/>
      <c r="M25" s="295"/>
    </row>
    <row r="26" spans="1:13" s="38" customFormat="1">
      <c r="B26" s="36" t="s">
        <v>656</v>
      </c>
      <c r="C26" s="36"/>
      <c r="D26" s="36"/>
      <c r="E26" s="36"/>
      <c r="F26" s="36"/>
      <c r="G26" s="36"/>
      <c r="H26" s="36"/>
      <c r="L26" s="36" t="s">
        <v>657</v>
      </c>
      <c r="M26" s="295"/>
    </row>
    <row r="27" spans="1:13" s="38" customFormat="1">
      <c r="B27" s="36"/>
      <c r="C27" s="36"/>
      <c r="D27" s="36"/>
      <c r="E27" s="36"/>
      <c r="F27" s="36"/>
      <c r="G27" s="36"/>
      <c r="H27" s="36"/>
      <c r="L27" s="36"/>
      <c r="M27" s="295"/>
    </row>
    <row r="28" spans="1:13" s="38" customFormat="1">
      <c r="B28" s="36"/>
      <c r="C28" s="36"/>
      <c r="D28" s="36"/>
      <c r="E28" s="36"/>
      <c r="F28" s="36"/>
      <c r="G28" s="36"/>
      <c r="H28" s="36"/>
      <c r="J28" s="36"/>
      <c r="L28" s="36"/>
      <c r="M28" s="295"/>
    </row>
    <row r="29" spans="1:13" s="38" customFormat="1">
      <c r="B29" s="36"/>
      <c r="C29" s="36"/>
      <c r="D29" s="36"/>
      <c r="E29" s="36"/>
      <c r="F29" s="36"/>
      <c r="G29" s="36"/>
      <c r="H29" s="36"/>
      <c r="I29" s="36"/>
      <c r="J29" s="36"/>
      <c r="L29" s="36"/>
      <c r="M29" s="295"/>
    </row>
    <row r="30" spans="1:13">
      <c r="K30" s="38"/>
    </row>
    <row r="31" spans="1:13">
      <c r="K31" s="38"/>
    </row>
    <row r="32" spans="1:13" s="38" customFormat="1">
      <c r="B32" s="36"/>
      <c r="C32" s="36"/>
      <c r="D32" s="36"/>
      <c r="E32" s="36"/>
      <c r="F32" s="36"/>
      <c r="G32" s="36"/>
      <c r="H32" s="36"/>
      <c r="J32" s="36"/>
      <c r="L32" s="36"/>
    </row>
    <row r="33" spans="9:9">
      <c r="I33" s="38"/>
    </row>
  </sheetData>
  <mergeCells count="2">
    <mergeCell ref="C2:D2"/>
    <mergeCell ref="F2:L2"/>
  </mergeCells>
  <printOptions horizontalCentered="1" verticalCentered="1"/>
  <pageMargins left="1.1811023622047245" right="0.23622047244094491" top="1.4960629921259843" bottom="0.39370078740157483" header="0.74803149606299213" footer="0.39370078740157483"/>
  <pageSetup paperSize="5" scale="85" orientation="landscape" r:id="rId1"/>
  <headerFooter>
    <oddHeader>&amp;L&amp;10              GOBIERNO REGIONAL DE LOS LAGOS
DIVISIÓN DE PRESUPUESTO E INVERSIÓN REGIONAL
                               23-07-2019&amp;C&amp;"-,Negrita"&amp;20ESTADO DE SITUACION MES  JUNIO  
POR PROVISIONES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2"/>
  <sheetViews>
    <sheetView workbookViewId="0">
      <selection activeCell="B2" sqref="B2"/>
    </sheetView>
  </sheetViews>
  <sheetFormatPr baseColWidth="10" defaultColWidth="11.42578125" defaultRowHeight="12.75"/>
  <cols>
    <col min="1" max="1" width="4.140625" style="36" customWidth="1"/>
    <col min="2" max="2" width="35.28515625" style="36" bestFit="1" customWidth="1"/>
    <col min="3" max="3" width="14.7109375" style="36" bestFit="1" customWidth="1"/>
    <col min="4" max="4" width="8.85546875" style="36" customWidth="1"/>
    <col min="5" max="6" width="14.7109375" style="36" bestFit="1" customWidth="1"/>
    <col min="7" max="7" width="16.140625" style="36" customWidth="1"/>
    <col min="8" max="8" width="14.7109375" style="36" bestFit="1" customWidth="1"/>
    <col min="9" max="9" width="14.28515625" style="36" bestFit="1" customWidth="1"/>
    <col min="10" max="10" width="14.7109375" style="37" bestFit="1" customWidth="1"/>
    <col min="11" max="248" width="11.42578125" style="36"/>
    <col min="249" max="249" width="5.28515625" style="36" bestFit="1" customWidth="1"/>
    <col min="250" max="250" width="2.140625" style="36" bestFit="1" customWidth="1"/>
    <col min="251" max="251" width="0.85546875" style="36" bestFit="1" customWidth="1"/>
    <col min="252" max="253" width="2" style="36" bestFit="1" customWidth="1"/>
    <col min="254" max="254" width="1.140625" style="36" bestFit="1" customWidth="1"/>
    <col min="255" max="255" width="2" style="36" bestFit="1" customWidth="1"/>
    <col min="256" max="256" width="2.140625" style="36" bestFit="1" customWidth="1"/>
    <col min="257" max="257" width="0.85546875" style="36" bestFit="1" customWidth="1"/>
    <col min="258" max="258" width="2" style="36" bestFit="1" customWidth="1"/>
    <col min="259" max="259" width="2.28515625" style="36" bestFit="1" customWidth="1"/>
    <col min="260" max="504" width="11.42578125" style="36"/>
    <col min="505" max="505" width="5.28515625" style="36" bestFit="1" customWidth="1"/>
    <col min="506" max="506" width="2.140625" style="36" bestFit="1" customWidth="1"/>
    <col min="507" max="507" width="0.85546875" style="36" bestFit="1" customWidth="1"/>
    <col min="508" max="509" width="2" style="36" bestFit="1" customWidth="1"/>
    <col min="510" max="510" width="1.140625" style="36" bestFit="1" customWidth="1"/>
    <col min="511" max="511" width="2" style="36" bestFit="1" customWidth="1"/>
    <col min="512" max="512" width="2.140625" style="36" bestFit="1" customWidth="1"/>
    <col min="513" max="513" width="0.85546875" style="36" bestFit="1" customWidth="1"/>
    <col min="514" max="514" width="2" style="36" bestFit="1" customWidth="1"/>
    <col min="515" max="515" width="2.28515625" style="36" bestFit="1" customWidth="1"/>
    <col min="516" max="760" width="11.42578125" style="36"/>
    <col min="761" max="761" width="5.28515625" style="36" bestFit="1" customWidth="1"/>
    <col min="762" max="762" width="2.140625" style="36" bestFit="1" customWidth="1"/>
    <col min="763" max="763" width="0.85546875" style="36" bestFit="1" customWidth="1"/>
    <col min="764" max="765" width="2" style="36" bestFit="1" customWidth="1"/>
    <col min="766" max="766" width="1.140625" style="36" bestFit="1" customWidth="1"/>
    <col min="767" max="767" width="2" style="36" bestFit="1" customWidth="1"/>
    <col min="768" max="768" width="2.140625" style="36" bestFit="1" customWidth="1"/>
    <col min="769" max="769" width="0.85546875" style="36" bestFit="1" customWidth="1"/>
    <col min="770" max="770" width="2" style="36" bestFit="1" customWidth="1"/>
    <col min="771" max="771" width="2.28515625" style="36" bestFit="1" customWidth="1"/>
    <col min="772" max="1016" width="11.42578125" style="36"/>
    <col min="1017" max="1017" width="5.28515625" style="36" bestFit="1" customWidth="1"/>
    <col min="1018" max="1018" width="2.140625" style="36" bestFit="1" customWidth="1"/>
    <col min="1019" max="1019" width="0.85546875" style="36" bestFit="1" customWidth="1"/>
    <col min="1020" max="1021" width="2" style="36" bestFit="1" customWidth="1"/>
    <col min="1022" max="1022" width="1.140625" style="36" bestFit="1" customWidth="1"/>
    <col min="1023" max="1023" width="2" style="36" bestFit="1" customWidth="1"/>
    <col min="1024" max="1024" width="2.140625" style="36" bestFit="1" customWidth="1"/>
    <col min="1025" max="1025" width="0.85546875" style="36" bestFit="1" customWidth="1"/>
    <col min="1026" max="1026" width="2" style="36" bestFit="1" customWidth="1"/>
    <col min="1027" max="1027" width="2.28515625" style="36" bestFit="1" customWidth="1"/>
    <col min="1028" max="1272" width="11.42578125" style="36"/>
    <col min="1273" max="1273" width="5.28515625" style="36" bestFit="1" customWidth="1"/>
    <col min="1274" max="1274" width="2.140625" style="36" bestFit="1" customWidth="1"/>
    <col min="1275" max="1275" width="0.85546875" style="36" bestFit="1" customWidth="1"/>
    <col min="1276" max="1277" width="2" style="36" bestFit="1" customWidth="1"/>
    <col min="1278" max="1278" width="1.140625" style="36" bestFit="1" customWidth="1"/>
    <col min="1279" max="1279" width="2" style="36" bestFit="1" customWidth="1"/>
    <col min="1280" max="1280" width="2.140625" style="36" bestFit="1" customWidth="1"/>
    <col min="1281" max="1281" width="0.85546875" style="36" bestFit="1" customWidth="1"/>
    <col min="1282" max="1282" width="2" style="36" bestFit="1" customWidth="1"/>
    <col min="1283" max="1283" width="2.28515625" style="36" bestFit="1" customWidth="1"/>
    <col min="1284" max="1528" width="11.42578125" style="36"/>
    <col min="1529" max="1529" width="5.28515625" style="36" bestFit="1" customWidth="1"/>
    <col min="1530" max="1530" width="2.140625" style="36" bestFit="1" customWidth="1"/>
    <col min="1531" max="1531" width="0.85546875" style="36" bestFit="1" customWidth="1"/>
    <col min="1532" max="1533" width="2" style="36" bestFit="1" customWidth="1"/>
    <col min="1534" max="1534" width="1.140625" style="36" bestFit="1" customWidth="1"/>
    <col min="1535" max="1535" width="2" style="36" bestFit="1" customWidth="1"/>
    <col min="1536" max="1536" width="2.140625" style="36" bestFit="1" customWidth="1"/>
    <col min="1537" max="1537" width="0.85546875" style="36" bestFit="1" customWidth="1"/>
    <col min="1538" max="1538" width="2" style="36" bestFit="1" customWidth="1"/>
    <col min="1539" max="1539" width="2.28515625" style="36" bestFit="1" customWidth="1"/>
    <col min="1540" max="1784" width="11.42578125" style="36"/>
    <col min="1785" max="1785" width="5.28515625" style="36" bestFit="1" customWidth="1"/>
    <col min="1786" max="1786" width="2.140625" style="36" bestFit="1" customWidth="1"/>
    <col min="1787" max="1787" width="0.85546875" style="36" bestFit="1" customWidth="1"/>
    <col min="1788" max="1789" width="2" style="36" bestFit="1" customWidth="1"/>
    <col min="1790" max="1790" width="1.140625" style="36" bestFit="1" customWidth="1"/>
    <col min="1791" max="1791" width="2" style="36" bestFit="1" customWidth="1"/>
    <col min="1792" max="1792" width="2.140625" style="36" bestFit="1" customWidth="1"/>
    <col min="1793" max="1793" width="0.85546875" style="36" bestFit="1" customWidth="1"/>
    <col min="1794" max="1794" width="2" style="36" bestFit="1" customWidth="1"/>
    <col min="1795" max="1795" width="2.28515625" style="36" bestFit="1" customWidth="1"/>
    <col min="1796" max="2040" width="11.42578125" style="36"/>
    <col min="2041" max="2041" width="5.28515625" style="36" bestFit="1" customWidth="1"/>
    <col min="2042" max="2042" width="2.140625" style="36" bestFit="1" customWidth="1"/>
    <col min="2043" max="2043" width="0.85546875" style="36" bestFit="1" customWidth="1"/>
    <col min="2044" max="2045" width="2" style="36" bestFit="1" customWidth="1"/>
    <col min="2046" max="2046" width="1.140625" style="36" bestFit="1" customWidth="1"/>
    <col min="2047" max="2047" width="2" style="36" bestFit="1" customWidth="1"/>
    <col min="2048" max="2048" width="2.140625" style="36" bestFit="1" customWidth="1"/>
    <col min="2049" max="2049" width="0.85546875" style="36" bestFit="1" customWidth="1"/>
    <col min="2050" max="2050" width="2" style="36" bestFit="1" customWidth="1"/>
    <col min="2051" max="2051" width="2.28515625" style="36" bestFit="1" customWidth="1"/>
    <col min="2052" max="2296" width="11.42578125" style="36"/>
    <col min="2297" max="2297" width="5.28515625" style="36" bestFit="1" customWidth="1"/>
    <col min="2298" max="2298" width="2.140625" style="36" bestFit="1" customWidth="1"/>
    <col min="2299" max="2299" width="0.85546875" style="36" bestFit="1" customWidth="1"/>
    <col min="2300" max="2301" width="2" style="36" bestFit="1" customWidth="1"/>
    <col min="2302" max="2302" width="1.140625" style="36" bestFit="1" customWidth="1"/>
    <col min="2303" max="2303" width="2" style="36" bestFit="1" customWidth="1"/>
    <col min="2304" max="2304" width="2.140625" style="36" bestFit="1" customWidth="1"/>
    <col min="2305" max="2305" width="0.85546875" style="36" bestFit="1" customWidth="1"/>
    <col min="2306" max="2306" width="2" style="36" bestFit="1" customWidth="1"/>
    <col min="2307" max="2307" width="2.28515625" style="36" bestFit="1" customWidth="1"/>
    <col min="2308" max="2552" width="11.42578125" style="36"/>
    <col min="2553" max="2553" width="5.28515625" style="36" bestFit="1" customWidth="1"/>
    <col min="2554" max="2554" width="2.140625" style="36" bestFit="1" customWidth="1"/>
    <col min="2555" max="2555" width="0.85546875" style="36" bestFit="1" customWidth="1"/>
    <col min="2556" max="2557" width="2" style="36" bestFit="1" customWidth="1"/>
    <col min="2558" max="2558" width="1.140625" style="36" bestFit="1" customWidth="1"/>
    <col min="2559" max="2559" width="2" style="36" bestFit="1" customWidth="1"/>
    <col min="2560" max="2560" width="2.140625" style="36" bestFit="1" customWidth="1"/>
    <col min="2561" max="2561" width="0.85546875" style="36" bestFit="1" customWidth="1"/>
    <col min="2562" max="2562" width="2" style="36" bestFit="1" customWidth="1"/>
    <col min="2563" max="2563" width="2.28515625" style="36" bestFit="1" customWidth="1"/>
    <col min="2564" max="2808" width="11.42578125" style="36"/>
    <col min="2809" max="2809" width="5.28515625" style="36" bestFit="1" customWidth="1"/>
    <col min="2810" max="2810" width="2.140625" style="36" bestFit="1" customWidth="1"/>
    <col min="2811" max="2811" width="0.85546875" style="36" bestFit="1" customWidth="1"/>
    <col min="2812" max="2813" width="2" style="36" bestFit="1" customWidth="1"/>
    <col min="2814" max="2814" width="1.140625" style="36" bestFit="1" customWidth="1"/>
    <col min="2815" max="2815" width="2" style="36" bestFit="1" customWidth="1"/>
    <col min="2816" max="2816" width="2.140625" style="36" bestFit="1" customWidth="1"/>
    <col min="2817" max="2817" width="0.85546875" style="36" bestFit="1" customWidth="1"/>
    <col min="2818" max="2818" width="2" style="36" bestFit="1" customWidth="1"/>
    <col min="2819" max="2819" width="2.28515625" style="36" bestFit="1" customWidth="1"/>
    <col min="2820" max="3064" width="11.42578125" style="36"/>
    <col min="3065" max="3065" width="5.28515625" style="36" bestFit="1" customWidth="1"/>
    <col min="3066" max="3066" width="2.140625" style="36" bestFit="1" customWidth="1"/>
    <col min="3067" max="3067" width="0.85546875" style="36" bestFit="1" customWidth="1"/>
    <col min="3068" max="3069" width="2" style="36" bestFit="1" customWidth="1"/>
    <col min="3070" max="3070" width="1.140625" style="36" bestFit="1" customWidth="1"/>
    <col min="3071" max="3071" width="2" style="36" bestFit="1" customWidth="1"/>
    <col min="3072" max="3072" width="2.140625" style="36" bestFit="1" customWidth="1"/>
    <col min="3073" max="3073" width="0.85546875" style="36" bestFit="1" customWidth="1"/>
    <col min="3074" max="3074" width="2" style="36" bestFit="1" customWidth="1"/>
    <col min="3075" max="3075" width="2.28515625" style="36" bestFit="1" customWidth="1"/>
    <col min="3076" max="3320" width="11.42578125" style="36"/>
    <col min="3321" max="3321" width="5.28515625" style="36" bestFit="1" customWidth="1"/>
    <col min="3322" max="3322" width="2.140625" style="36" bestFit="1" customWidth="1"/>
    <col min="3323" max="3323" width="0.85546875" style="36" bestFit="1" customWidth="1"/>
    <col min="3324" max="3325" width="2" style="36" bestFit="1" customWidth="1"/>
    <col min="3326" max="3326" width="1.140625" style="36" bestFit="1" customWidth="1"/>
    <col min="3327" max="3327" width="2" style="36" bestFit="1" customWidth="1"/>
    <col min="3328" max="3328" width="2.140625" style="36" bestFit="1" customWidth="1"/>
    <col min="3329" max="3329" width="0.85546875" style="36" bestFit="1" customWidth="1"/>
    <col min="3330" max="3330" width="2" style="36" bestFit="1" customWidth="1"/>
    <col min="3331" max="3331" width="2.28515625" style="36" bestFit="1" customWidth="1"/>
    <col min="3332" max="3576" width="11.42578125" style="36"/>
    <col min="3577" max="3577" width="5.28515625" style="36" bestFit="1" customWidth="1"/>
    <col min="3578" max="3578" width="2.140625" style="36" bestFit="1" customWidth="1"/>
    <col min="3579" max="3579" width="0.85546875" style="36" bestFit="1" customWidth="1"/>
    <col min="3580" max="3581" width="2" style="36" bestFit="1" customWidth="1"/>
    <col min="3582" max="3582" width="1.140625" style="36" bestFit="1" customWidth="1"/>
    <col min="3583" max="3583" width="2" style="36" bestFit="1" customWidth="1"/>
    <col min="3584" max="3584" width="2.140625" style="36" bestFit="1" customWidth="1"/>
    <col min="3585" max="3585" width="0.85546875" style="36" bestFit="1" customWidth="1"/>
    <col min="3586" max="3586" width="2" style="36" bestFit="1" customWidth="1"/>
    <col min="3587" max="3587" width="2.28515625" style="36" bestFit="1" customWidth="1"/>
    <col min="3588" max="3832" width="11.42578125" style="36"/>
    <col min="3833" max="3833" width="5.28515625" style="36" bestFit="1" customWidth="1"/>
    <col min="3834" max="3834" width="2.140625" style="36" bestFit="1" customWidth="1"/>
    <col min="3835" max="3835" width="0.85546875" style="36" bestFit="1" customWidth="1"/>
    <col min="3836" max="3837" width="2" style="36" bestFit="1" customWidth="1"/>
    <col min="3838" max="3838" width="1.140625" style="36" bestFit="1" customWidth="1"/>
    <col min="3839" max="3839" width="2" style="36" bestFit="1" customWidth="1"/>
    <col min="3840" max="3840" width="2.140625" style="36" bestFit="1" customWidth="1"/>
    <col min="3841" max="3841" width="0.85546875" style="36" bestFit="1" customWidth="1"/>
    <col min="3842" max="3842" width="2" style="36" bestFit="1" customWidth="1"/>
    <col min="3843" max="3843" width="2.28515625" style="36" bestFit="1" customWidth="1"/>
    <col min="3844" max="4088" width="11.42578125" style="36"/>
    <col min="4089" max="4089" width="5.28515625" style="36" bestFit="1" customWidth="1"/>
    <col min="4090" max="4090" width="2.140625" style="36" bestFit="1" customWidth="1"/>
    <col min="4091" max="4091" width="0.85546875" style="36" bestFit="1" customWidth="1"/>
    <col min="4092" max="4093" width="2" style="36" bestFit="1" customWidth="1"/>
    <col min="4094" max="4094" width="1.140625" style="36" bestFit="1" customWidth="1"/>
    <col min="4095" max="4095" width="2" style="36" bestFit="1" customWidth="1"/>
    <col min="4096" max="4096" width="2.140625" style="36" bestFit="1" customWidth="1"/>
    <col min="4097" max="4097" width="0.85546875" style="36" bestFit="1" customWidth="1"/>
    <col min="4098" max="4098" width="2" style="36" bestFit="1" customWidth="1"/>
    <col min="4099" max="4099" width="2.28515625" style="36" bestFit="1" customWidth="1"/>
    <col min="4100" max="4344" width="11.42578125" style="36"/>
    <col min="4345" max="4345" width="5.28515625" style="36" bestFit="1" customWidth="1"/>
    <col min="4346" max="4346" width="2.140625" style="36" bestFit="1" customWidth="1"/>
    <col min="4347" max="4347" width="0.85546875" style="36" bestFit="1" customWidth="1"/>
    <col min="4348" max="4349" width="2" style="36" bestFit="1" customWidth="1"/>
    <col min="4350" max="4350" width="1.140625" style="36" bestFit="1" customWidth="1"/>
    <col min="4351" max="4351" width="2" style="36" bestFit="1" customWidth="1"/>
    <col min="4352" max="4352" width="2.140625" style="36" bestFit="1" customWidth="1"/>
    <col min="4353" max="4353" width="0.85546875" style="36" bestFit="1" customWidth="1"/>
    <col min="4354" max="4354" width="2" style="36" bestFit="1" customWidth="1"/>
    <col min="4355" max="4355" width="2.28515625" style="36" bestFit="1" customWidth="1"/>
    <col min="4356" max="4600" width="11.42578125" style="36"/>
    <col min="4601" max="4601" width="5.28515625" style="36" bestFit="1" customWidth="1"/>
    <col min="4602" max="4602" width="2.140625" style="36" bestFit="1" customWidth="1"/>
    <col min="4603" max="4603" width="0.85546875" style="36" bestFit="1" customWidth="1"/>
    <col min="4604" max="4605" width="2" style="36" bestFit="1" customWidth="1"/>
    <col min="4606" max="4606" width="1.140625" style="36" bestFit="1" customWidth="1"/>
    <col min="4607" max="4607" width="2" style="36" bestFit="1" customWidth="1"/>
    <col min="4608" max="4608" width="2.140625" style="36" bestFit="1" customWidth="1"/>
    <col min="4609" max="4609" width="0.85546875" style="36" bestFit="1" customWidth="1"/>
    <col min="4610" max="4610" width="2" style="36" bestFit="1" customWidth="1"/>
    <col min="4611" max="4611" width="2.28515625" style="36" bestFit="1" customWidth="1"/>
    <col min="4612" max="4856" width="11.42578125" style="36"/>
    <col min="4857" max="4857" width="5.28515625" style="36" bestFit="1" customWidth="1"/>
    <col min="4858" max="4858" width="2.140625" style="36" bestFit="1" customWidth="1"/>
    <col min="4859" max="4859" width="0.85546875" style="36" bestFit="1" customWidth="1"/>
    <col min="4860" max="4861" width="2" style="36" bestFit="1" customWidth="1"/>
    <col min="4862" max="4862" width="1.140625" style="36" bestFit="1" customWidth="1"/>
    <col min="4863" max="4863" width="2" style="36" bestFit="1" customWidth="1"/>
    <col min="4864" max="4864" width="2.140625" style="36" bestFit="1" customWidth="1"/>
    <col min="4865" max="4865" width="0.85546875" style="36" bestFit="1" customWidth="1"/>
    <col min="4866" max="4866" width="2" style="36" bestFit="1" customWidth="1"/>
    <col min="4867" max="4867" width="2.28515625" style="36" bestFit="1" customWidth="1"/>
    <col min="4868" max="5112" width="11.42578125" style="36"/>
    <col min="5113" max="5113" width="5.28515625" style="36" bestFit="1" customWidth="1"/>
    <col min="5114" max="5114" width="2.140625" style="36" bestFit="1" customWidth="1"/>
    <col min="5115" max="5115" width="0.85546875" style="36" bestFit="1" customWidth="1"/>
    <col min="5116" max="5117" width="2" style="36" bestFit="1" customWidth="1"/>
    <col min="5118" max="5118" width="1.140625" style="36" bestFit="1" customWidth="1"/>
    <col min="5119" max="5119" width="2" style="36" bestFit="1" customWidth="1"/>
    <col min="5120" max="5120" width="2.140625" style="36" bestFit="1" customWidth="1"/>
    <col min="5121" max="5121" width="0.85546875" style="36" bestFit="1" customWidth="1"/>
    <col min="5122" max="5122" width="2" style="36" bestFit="1" customWidth="1"/>
    <col min="5123" max="5123" width="2.28515625" style="36" bestFit="1" customWidth="1"/>
    <col min="5124" max="5368" width="11.42578125" style="36"/>
    <col min="5369" max="5369" width="5.28515625" style="36" bestFit="1" customWidth="1"/>
    <col min="5370" max="5370" width="2.140625" style="36" bestFit="1" customWidth="1"/>
    <col min="5371" max="5371" width="0.85546875" style="36" bestFit="1" customWidth="1"/>
    <col min="5372" max="5373" width="2" style="36" bestFit="1" customWidth="1"/>
    <col min="5374" max="5374" width="1.140625" style="36" bestFit="1" customWidth="1"/>
    <col min="5375" max="5375" width="2" style="36" bestFit="1" customWidth="1"/>
    <col min="5376" max="5376" width="2.140625" style="36" bestFit="1" customWidth="1"/>
    <col min="5377" max="5377" width="0.85546875" style="36" bestFit="1" customWidth="1"/>
    <col min="5378" max="5378" width="2" style="36" bestFit="1" customWidth="1"/>
    <col min="5379" max="5379" width="2.28515625" style="36" bestFit="1" customWidth="1"/>
    <col min="5380" max="5624" width="11.42578125" style="36"/>
    <col min="5625" max="5625" width="5.28515625" style="36" bestFit="1" customWidth="1"/>
    <col min="5626" max="5626" width="2.140625" style="36" bestFit="1" customWidth="1"/>
    <col min="5627" max="5627" width="0.85546875" style="36" bestFit="1" customWidth="1"/>
    <col min="5628" max="5629" width="2" style="36" bestFit="1" customWidth="1"/>
    <col min="5630" max="5630" width="1.140625" style="36" bestFit="1" customWidth="1"/>
    <col min="5631" max="5631" width="2" style="36" bestFit="1" customWidth="1"/>
    <col min="5632" max="5632" width="2.140625" style="36" bestFit="1" customWidth="1"/>
    <col min="5633" max="5633" width="0.85546875" style="36" bestFit="1" customWidth="1"/>
    <col min="5634" max="5634" width="2" style="36" bestFit="1" customWidth="1"/>
    <col min="5635" max="5635" width="2.28515625" style="36" bestFit="1" customWidth="1"/>
    <col min="5636" max="5880" width="11.42578125" style="36"/>
    <col min="5881" max="5881" width="5.28515625" style="36" bestFit="1" customWidth="1"/>
    <col min="5882" max="5882" width="2.140625" style="36" bestFit="1" customWidth="1"/>
    <col min="5883" max="5883" width="0.85546875" style="36" bestFit="1" customWidth="1"/>
    <col min="5884" max="5885" width="2" style="36" bestFit="1" customWidth="1"/>
    <col min="5886" max="5886" width="1.140625" style="36" bestFit="1" customWidth="1"/>
    <col min="5887" max="5887" width="2" style="36" bestFit="1" customWidth="1"/>
    <col min="5888" max="5888" width="2.140625" style="36" bestFit="1" customWidth="1"/>
    <col min="5889" max="5889" width="0.85546875" style="36" bestFit="1" customWidth="1"/>
    <col min="5890" max="5890" width="2" style="36" bestFit="1" customWidth="1"/>
    <col min="5891" max="5891" width="2.28515625" style="36" bestFit="1" customWidth="1"/>
    <col min="5892" max="6136" width="11.42578125" style="36"/>
    <col min="6137" max="6137" width="5.28515625" style="36" bestFit="1" customWidth="1"/>
    <col min="6138" max="6138" width="2.140625" style="36" bestFit="1" customWidth="1"/>
    <col min="6139" max="6139" width="0.85546875" style="36" bestFit="1" customWidth="1"/>
    <col min="6140" max="6141" width="2" style="36" bestFit="1" customWidth="1"/>
    <col min="6142" max="6142" width="1.140625" style="36" bestFit="1" customWidth="1"/>
    <col min="6143" max="6143" width="2" style="36" bestFit="1" customWidth="1"/>
    <col min="6144" max="6144" width="2.140625" style="36" bestFit="1" customWidth="1"/>
    <col min="6145" max="6145" width="0.85546875" style="36" bestFit="1" customWidth="1"/>
    <col min="6146" max="6146" width="2" style="36" bestFit="1" customWidth="1"/>
    <col min="6147" max="6147" width="2.28515625" style="36" bestFit="1" customWidth="1"/>
    <col min="6148" max="6392" width="11.42578125" style="36"/>
    <col min="6393" max="6393" width="5.28515625" style="36" bestFit="1" customWidth="1"/>
    <col min="6394" max="6394" width="2.140625" style="36" bestFit="1" customWidth="1"/>
    <col min="6395" max="6395" width="0.85546875" style="36" bestFit="1" customWidth="1"/>
    <col min="6396" max="6397" width="2" style="36" bestFit="1" customWidth="1"/>
    <col min="6398" max="6398" width="1.140625" style="36" bestFit="1" customWidth="1"/>
    <col min="6399" max="6399" width="2" style="36" bestFit="1" customWidth="1"/>
    <col min="6400" max="6400" width="2.140625" style="36" bestFit="1" customWidth="1"/>
    <col min="6401" max="6401" width="0.85546875" style="36" bestFit="1" customWidth="1"/>
    <col min="6402" max="6402" width="2" style="36" bestFit="1" customWidth="1"/>
    <col min="6403" max="6403" width="2.28515625" style="36" bestFit="1" customWidth="1"/>
    <col min="6404" max="6648" width="11.42578125" style="36"/>
    <col min="6649" max="6649" width="5.28515625" style="36" bestFit="1" customWidth="1"/>
    <col min="6650" max="6650" width="2.140625" style="36" bestFit="1" customWidth="1"/>
    <col min="6651" max="6651" width="0.85546875" style="36" bestFit="1" customWidth="1"/>
    <col min="6652" max="6653" width="2" style="36" bestFit="1" customWidth="1"/>
    <col min="6654" max="6654" width="1.140625" style="36" bestFit="1" customWidth="1"/>
    <col min="6655" max="6655" width="2" style="36" bestFit="1" customWidth="1"/>
    <col min="6656" max="6656" width="2.140625" style="36" bestFit="1" customWidth="1"/>
    <col min="6657" max="6657" width="0.85546875" style="36" bestFit="1" customWidth="1"/>
    <col min="6658" max="6658" width="2" style="36" bestFit="1" customWidth="1"/>
    <col min="6659" max="6659" width="2.28515625" style="36" bestFit="1" customWidth="1"/>
    <col min="6660" max="6904" width="11.42578125" style="36"/>
    <col min="6905" max="6905" width="5.28515625" style="36" bestFit="1" customWidth="1"/>
    <col min="6906" max="6906" width="2.140625" style="36" bestFit="1" customWidth="1"/>
    <col min="6907" max="6907" width="0.85546875" style="36" bestFit="1" customWidth="1"/>
    <col min="6908" max="6909" width="2" style="36" bestFit="1" customWidth="1"/>
    <col min="6910" max="6910" width="1.140625" style="36" bestFit="1" customWidth="1"/>
    <col min="6911" max="6911" width="2" style="36" bestFit="1" customWidth="1"/>
    <col min="6912" max="6912" width="2.140625" style="36" bestFit="1" customWidth="1"/>
    <col min="6913" max="6913" width="0.85546875" style="36" bestFit="1" customWidth="1"/>
    <col min="6914" max="6914" width="2" style="36" bestFit="1" customWidth="1"/>
    <col min="6915" max="6915" width="2.28515625" style="36" bestFit="1" customWidth="1"/>
    <col min="6916" max="7160" width="11.42578125" style="36"/>
    <col min="7161" max="7161" width="5.28515625" style="36" bestFit="1" customWidth="1"/>
    <col min="7162" max="7162" width="2.140625" style="36" bestFit="1" customWidth="1"/>
    <col min="7163" max="7163" width="0.85546875" style="36" bestFit="1" customWidth="1"/>
    <col min="7164" max="7165" width="2" style="36" bestFit="1" customWidth="1"/>
    <col min="7166" max="7166" width="1.140625" style="36" bestFit="1" customWidth="1"/>
    <col min="7167" max="7167" width="2" style="36" bestFit="1" customWidth="1"/>
    <col min="7168" max="7168" width="2.140625" style="36" bestFit="1" customWidth="1"/>
    <col min="7169" max="7169" width="0.85546875" style="36" bestFit="1" customWidth="1"/>
    <col min="7170" max="7170" width="2" style="36" bestFit="1" customWidth="1"/>
    <col min="7171" max="7171" width="2.28515625" style="36" bestFit="1" customWidth="1"/>
    <col min="7172" max="7416" width="11.42578125" style="36"/>
    <col min="7417" max="7417" width="5.28515625" style="36" bestFit="1" customWidth="1"/>
    <col min="7418" max="7418" width="2.140625" style="36" bestFit="1" customWidth="1"/>
    <col min="7419" max="7419" width="0.85546875" style="36" bestFit="1" customWidth="1"/>
    <col min="7420" max="7421" width="2" style="36" bestFit="1" customWidth="1"/>
    <col min="7422" max="7422" width="1.140625" style="36" bestFit="1" customWidth="1"/>
    <col min="7423" max="7423" width="2" style="36" bestFit="1" customWidth="1"/>
    <col min="7424" max="7424" width="2.140625" style="36" bestFit="1" customWidth="1"/>
    <col min="7425" max="7425" width="0.85546875" style="36" bestFit="1" customWidth="1"/>
    <col min="7426" max="7426" width="2" style="36" bestFit="1" customWidth="1"/>
    <col min="7427" max="7427" width="2.28515625" style="36" bestFit="1" customWidth="1"/>
    <col min="7428" max="7672" width="11.42578125" style="36"/>
    <col min="7673" max="7673" width="5.28515625" style="36" bestFit="1" customWidth="1"/>
    <col min="7674" max="7674" width="2.140625" style="36" bestFit="1" customWidth="1"/>
    <col min="7675" max="7675" width="0.85546875" style="36" bestFit="1" customWidth="1"/>
    <col min="7676" max="7677" width="2" style="36" bestFit="1" customWidth="1"/>
    <col min="7678" max="7678" width="1.140625" style="36" bestFit="1" customWidth="1"/>
    <col min="7679" max="7679" width="2" style="36" bestFit="1" customWidth="1"/>
    <col min="7680" max="7680" width="2.140625" style="36" bestFit="1" customWidth="1"/>
    <col min="7681" max="7681" width="0.85546875" style="36" bestFit="1" customWidth="1"/>
    <col min="7682" max="7682" width="2" style="36" bestFit="1" customWidth="1"/>
    <col min="7683" max="7683" width="2.28515625" style="36" bestFit="1" customWidth="1"/>
    <col min="7684" max="7928" width="11.42578125" style="36"/>
    <col min="7929" max="7929" width="5.28515625" style="36" bestFit="1" customWidth="1"/>
    <col min="7930" max="7930" width="2.140625" style="36" bestFit="1" customWidth="1"/>
    <col min="7931" max="7931" width="0.85546875" style="36" bestFit="1" customWidth="1"/>
    <col min="7932" max="7933" width="2" style="36" bestFit="1" customWidth="1"/>
    <col min="7934" max="7934" width="1.140625" style="36" bestFit="1" customWidth="1"/>
    <col min="7935" max="7935" width="2" style="36" bestFit="1" customWidth="1"/>
    <col min="7936" max="7936" width="2.140625" style="36" bestFit="1" customWidth="1"/>
    <col min="7937" max="7937" width="0.85546875" style="36" bestFit="1" customWidth="1"/>
    <col min="7938" max="7938" width="2" style="36" bestFit="1" customWidth="1"/>
    <col min="7939" max="7939" width="2.28515625" style="36" bestFit="1" customWidth="1"/>
    <col min="7940" max="8184" width="11.42578125" style="36"/>
    <col min="8185" max="8185" width="5.28515625" style="36" bestFit="1" customWidth="1"/>
    <col min="8186" max="8186" width="2.140625" style="36" bestFit="1" customWidth="1"/>
    <col min="8187" max="8187" width="0.85546875" style="36" bestFit="1" customWidth="1"/>
    <col min="8188" max="8189" width="2" style="36" bestFit="1" customWidth="1"/>
    <col min="8190" max="8190" width="1.140625" style="36" bestFit="1" customWidth="1"/>
    <col min="8191" max="8191" width="2" style="36" bestFit="1" customWidth="1"/>
    <col min="8192" max="8192" width="2.140625" style="36" bestFit="1" customWidth="1"/>
    <col min="8193" max="8193" width="0.85546875" style="36" bestFit="1" customWidth="1"/>
    <col min="8194" max="8194" width="2" style="36" bestFit="1" customWidth="1"/>
    <col min="8195" max="8195" width="2.28515625" style="36" bestFit="1" customWidth="1"/>
    <col min="8196" max="8440" width="11.42578125" style="36"/>
    <col min="8441" max="8441" width="5.28515625" style="36" bestFit="1" customWidth="1"/>
    <col min="8442" max="8442" width="2.140625" style="36" bestFit="1" customWidth="1"/>
    <col min="8443" max="8443" width="0.85546875" style="36" bestFit="1" customWidth="1"/>
    <col min="8444" max="8445" width="2" style="36" bestFit="1" customWidth="1"/>
    <col min="8446" max="8446" width="1.140625" style="36" bestFit="1" customWidth="1"/>
    <col min="8447" max="8447" width="2" style="36" bestFit="1" customWidth="1"/>
    <col min="8448" max="8448" width="2.140625" style="36" bestFit="1" customWidth="1"/>
    <col min="8449" max="8449" width="0.85546875" style="36" bestFit="1" customWidth="1"/>
    <col min="8450" max="8450" width="2" style="36" bestFit="1" customWidth="1"/>
    <col min="8451" max="8451" width="2.28515625" style="36" bestFit="1" customWidth="1"/>
    <col min="8452" max="8696" width="11.42578125" style="36"/>
    <col min="8697" max="8697" width="5.28515625" style="36" bestFit="1" customWidth="1"/>
    <col min="8698" max="8698" width="2.140625" style="36" bestFit="1" customWidth="1"/>
    <col min="8699" max="8699" width="0.85546875" style="36" bestFit="1" customWidth="1"/>
    <col min="8700" max="8701" width="2" style="36" bestFit="1" customWidth="1"/>
    <col min="8702" max="8702" width="1.140625" style="36" bestFit="1" customWidth="1"/>
    <col min="8703" max="8703" width="2" style="36" bestFit="1" customWidth="1"/>
    <col min="8704" max="8704" width="2.140625" style="36" bestFit="1" customWidth="1"/>
    <col min="8705" max="8705" width="0.85546875" style="36" bestFit="1" customWidth="1"/>
    <col min="8706" max="8706" width="2" style="36" bestFit="1" customWidth="1"/>
    <col min="8707" max="8707" width="2.28515625" style="36" bestFit="1" customWidth="1"/>
    <col min="8708" max="8952" width="11.42578125" style="36"/>
    <col min="8953" max="8953" width="5.28515625" style="36" bestFit="1" customWidth="1"/>
    <col min="8954" max="8954" width="2.140625" style="36" bestFit="1" customWidth="1"/>
    <col min="8955" max="8955" width="0.85546875" style="36" bestFit="1" customWidth="1"/>
    <col min="8956" max="8957" width="2" style="36" bestFit="1" customWidth="1"/>
    <col min="8958" max="8958" width="1.140625" style="36" bestFit="1" customWidth="1"/>
    <col min="8959" max="8959" width="2" style="36" bestFit="1" customWidth="1"/>
    <col min="8960" max="8960" width="2.140625" style="36" bestFit="1" customWidth="1"/>
    <col min="8961" max="8961" width="0.85546875" style="36" bestFit="1" customWidth="1"/>
    <col min="8962" max="8962" width="2" style="36" bestFit="1" customWidth="1"/>
    <col min="8963" max="8963" width="2.28515625" style="36" bestFit="1" customWidth="1"/>
    <col min="8964" max="9208" width="11.42578125" style="36"/>
    <col min="9209" max="9209" width="5.28515625" style="36" bestFit="1" customWidth="1"/>
    <col min="9210" max="9210" width="2.140625" style="36" bestFit="1" customWidth="1"/>
    <col min="9211" max="9211" width="0.85546875" style="36" bestFit="1" customWidth="1"/>
    <col min="9212" max="9213" width="2" style="36" bestFit="1" customWidth="1"/>
    <col min="9214" max="9214" width="1.140625" style="36" bestFit="1" customWidth="1"/>
    <col min="9215" max="9215" width="2" style="36" bestFit="1" customWidth="1"/>
    <col min="9216" max="9216" width="2.140625" style="36" bestFit="1" customWidth="1"/>
    <col min="9217" max="9217" width="0.85546875" style="36" bestFit="1" customWidth="1"/>
    <col min="9218" max="9218" width="2" style="36" bestFit="1" customWidth="1"/>
    <col min="9219" max="9219" width="2.28515625" style="36" bestFit="1" customWidth="1"/>
    <col min="9220" max="9464" width="11.42578125" style="36"/>
    <col min="9465" max="9465" width="5.28515625" style="36" bestFit="1" customWidth="1"/>
    <col min="9466" max="9466" width="2.140625" style="36" bestFit="1" customWidth="1"/>
    <col min="9467" max="9467" width="0.85546875" style="36" bestFit="1" customWidth="1"/>
    <col min="9468" max="9469" width="2" style="36" bestFit="1" customWidth="1"/>
    <col min="9470" max="9470" width="1.140625" style="36" bestFit="1" customWidth="1"/>
    <col min="9471" max="9471" width="2" style="36" bestFit="1" customWidth="1"/>
    <col min="9472" max="9472" width="2.140625" style="36" bestFit="1" customWidth="1"/>
    <col min="9473" max="9473" width="0.85546875" style="36" bestFit="1" customWidth="1"/>
    <col min="9474" max="9474" width="2" style="36" bestFit="1" customWidth="1"/>
    <col min="9475" max="9475" width="2.28515625" style="36" bestFit="1" customWidth="1"/>
    <col min="9476" max="9720" width="11.42578125" style="36"/>
    <col min="9721" max="9721" width="5.28515625" style="36" bestFit="1" customWidth="1"/>
    <col min="9722" max="9722" width="2.140625" style="36" bestFit="1" customWidth="1"/>
    <col min="9723" max="9723" width="0.85546875" style="36" bestFit="1" customWidth="1"/>
    <col min="9724" max="9725" width="2" style="36" bestFit="1" customWidth="1"/>
    <col min="9726" max="9726" width="1.140625" style="36" bestFit="1" customWidth="1"/>
    <col min="9727" max="9727" width="2" style="36" bestFit="1" customWidth="1"/>
    <col min="9728" max="9728" width="2.140625" style="36" bestFit="1" customWidth="1"/>
    <col min="9729" max="9729" width="0.85546875" style="36" bestFit="1" customWidth="1"/>
    <col min="9730" max="9730" width="2" style="36" bestFit="1" customWidth="1"/>
    <col min="9731" max="9731" width="2.28515625" style="36" bestFit="1" customWidth="1"/>
    <col min="9732" max="9976" width="11.42578125" style="36"/>
    <col min="9977" max="9977" width="5.28515625" style="36" bestFit="1" customWidth="1"/>
    <col min="9978" max="9978" width="2.140625" style="36" bestFit="1" customWidth="1"/>
    <col min="9979" max="9979" width="0.85546875" style="36" bestFit="1" customWidth="1"/>
    <col min="9980" max="9981" width="2" style="36" bestFit="1" customWidth="1"/>
    <col min="9982" max="9982" width="1.140625" style="36" bestFit="1" customWidth="1"/>
    <col min="9983" max="9983" width="2" style="36" bestFit="1" customWidth="1"/>
    <col min="9984" max="9984" width="2.140625" style="36" bestFit="1" customWidth="1"/>
    <col min="9985" max="9985" width="0.85546875" style="36" bestFit="1" customWidth="1"/>
    <col min="9986" max="9986" width="2" style="36" bestFit="1" customWidth="1"/>
    <col min="9987" max="9987" width="2.28515625" style="36" bestFit="1" customWidth="1"/>
    <col min="9988" max="10232" width="11.42578125" style="36"/>
    <col min="10233" max="10233" width="5.28515625" style="36" bestFit="1" customWidth="1"/>
    <col min="10234" max="10234" width="2.140625" style="36" bestFit="1" customWidth="1"/>
    <col min="10235" max="10235" width="0.85546875" style="36" bestFit="1" customWidth="1"/>
    <col min="10236" max="10237" width="2" style="36" bestFit="1" customWidth="1"/>
    <col min="10238" max="10238" width="1.140625" style="36" bestFit="1" customWidth="1"/>
    <col min="10239" max="10239" width="2" style="36" bestFit="1" customWidth="1"/>
    <col min="10240" max="10240" width="2.140625" style="36" bestFit="1" customWidth="1"/>
    <col min="10241" max="10241" width="0.85546875" style="36" bestFit="1" customWidth="1"/>
    <col min="10242" max="10242" width="2" style="36" bestFit="1" customWidth="1"/>
    <col min="10243" max="10243" width="2.28515625" style="36" bestFit="1" customWidth="1"/>
    <col min="10244" max="10488" width="11.42578125" style="36"/>
    <col min="10489" max="10489" width="5.28515625" style="36" bestFit="1" customWidth="1"/>
    <col min="10490" max="10490" width="2.140625" style="36" bestFit="1" customWidth="1"/>
    <col min="10491" max="10491" width="0.85546875" style="36" bestFit="1" customWidth="1"/>
    <col min="10492" max="10493" width="2" style="36" bestFit="1" customWidth="1"/>
    <col min="10494" max="10494" width="1.140625" style="36" bestFit="1" customWidth="1"/>
    <col min="10495" max="10495" width="2" style="36" bestFit="1" customWidth="1"/>
    <col min="10496" max="10496" width="2.140625" style="36" bestFit="1" customWidth="1"/>
    <col min="10497" max="10497" width="0.85546875" style="36" bestFit="1" customWidth="1"/>
    <col min="10498" max="10498" width="2" style="36" bestFit="1" customWidth="1"/>
    <col min="10499" max="10499" width="2.28515625" style="36" bestFit="1" customWidth="1"/>
    <col min="10500" max="10744" width="11.42578125" style="36"/>
    <col min="10745" max="10745" width="5.28515625" style="36" bestFit="1" customWidth="1"/>
    <col min="10746" max="10746" width="2.140625" style="36" bestFit="1" customWidth="1"/>
    <col min="10747" max="10747" width="0.85546875" style="36" bestFit="1" customWidth="1"/>
    <col min="10748" max="10749" width="2" style="36" bestFit="1" customWidth="1"/>
    <col min="10750" max="10750" width="1.140625" style="36" bestFit="1" customWidth="1"/>
    <col min="10751" max="10751" width="2" style="36" bestFit="1" customWidth="1"/>
    <col min="10752" max="10752" width="2.140625" style="36" bestFit="1" customWidth="1"/>
    <col min="10753" max="10753" width="0.85546875" style="36" bestFit="1" customWidth="1"/>
    <col min="10754" max="10754" width="2" style="36" bestFit="1" customWidth="1"/>
    <col min="10755" max="10755" width="2.28515625" style="36" bestFit="1" customWidth="1"/>
    <col min="10756" max="11000" width="11.42578125" style="36"/>
    <col min="11001" max="11001" width="5.28515625" style="36" bestFit="1" customWidth="1"/>
    <col min="11002" max="11002" width="2.140625" style="36" bestFit="1" customWidth="1"/>
    <col min="11003" max="11003" width="0.85546875" style="36" bestFit="1" customWidth="1"/>
    <col min="11004" max="11005" width="2" style="36" bestFit="1" customWidth="1"/>
    <col min="11006" max="11006" width="1.140625" style="36" bestFit="1" customWidth="1"/>
    <col min="11007" max="11007" width="2" style="36" bestFit="1" customWidth="1"/>
    <col min="11008" max="11008" width="2.140625" style="36" bestFit="1" customWidth="1"/>
    <col min="11009" max="11009" width="0.85546875" style="36" bestFit="1" customWidth="1"/>
    <col min="11010" max="11010" width="2" style="36" bestFit="1" customWidth="1"/>
    <col min="11011" max="11011" width="2.28515625" style="36" bestFit="1" customWidth="1"/>
    <col min="11012" max="11256" width="11.42578125" style="36"/>
    <col min="11257" max="11257" width="5.28515625" style="36" bestFit="1" customWidth="1"/>
    <col min="11258" max="11258" width="2.140625" style="36" bestFit="1" customWidth="1"/>
    <col min="11259" max="11259" width="0.85546875" style="36" bestFit="1" customWidth="1"/>
    <col min="11260" max="11261" width="2" style="36" bestFit="1" customWidth="1"/>
    <col min="11262" max="11262" width="1.140625" style="36" bestFit="1" customWidth="1"/>
    <col min="11263" max="11263" width="2" style="36" bestFit="1" customWidth="1"/>
    <col min="11264" max="11264" width="2.140625" style="36" bestFit="1" customWidth="1"/>
    <col min="11265" max="11265" width="0.85546875" style="36" bestFit="1" customWidth="1"/>
    <col min="11266" max="11266" width="2" style="36" bestFit="1" customWidth="1"/>
    <col min="11267" max="11267" width="2.28515625" style="36" bestFit="1" customWidth="1"/>
    <col min="11268" max="11512" width="11.42578125" style="36"/>
    <col min="11513" max="11513" width="5.28515625" style="36" bestFit="1" customWidth="1"/>
    <col min="11514" max="11514" width="2.140625" style="36" bestFit="1" customWidth="1"/>
    <col min="11515" max="11515" width="0.85546875" style="36" bestFit="1" customWidth="1"/>
    <col min="11516" max="11517" width="2" style="36" bestFit="1" customWidth="1"/>
    <col min="11518" max="11518" width="1.140625" style="36" bestFit="1" customWidth="1"/>
    <col min="11519" max="11519" width="2" style="36" bestFit="1" customWidth="1"/>
    <col min="11520" max="11520" width="2.140625" style="36" bestFit="1" customWidth="1"/>
    <col min="11521" max="11521" width="0.85546875" style="36" bestFit="1" customWidth="1"/>
    <col min="11522" max="11522" width="2" style="36" bestFit="1" customWidth="1"/>
    <col min="11523" max="11523" width="2.28515625" style="36" bestFit="1" customWidth="1"/>
    <col min="11524" max="11768" width="11.42578125" style="36"/>
    <col min="11769" max="11769" width="5.28515625" style="36" bestFit="1" customWidth="1"/>
    <col min="11770" max="11770" width="2.140625" style="36" bestFit="1" customWidth="1"/>
    <col min="11771" max="11771" width="0.85546875" style="36" bestFit="1" customWidth="1"/>
    <col min="11772" max="11773" width="2" style="36" bestFit="1" customWidth="1"/>
    <col min="11774" max="11774" width="1.140625" style="36" bestFit="1" customWidth="1"/>
    <col min="11775" max="11775" width="2" style="36" bestFit="1" customWidth="1"/>
    <col min="11776" max="11776" width="2.140625" style="36" bestFit="1" customWidth="1"/>
    <col min="11777" max="11777" width="0.85546875" style="36" bestFit="1" customWidth="1"/>
    <col min="11778" max="11778" width="2" style="36" bestFit="1" customWidth="1"/>
    <col min="11779" max="11779" width="2.28515625" style="36" bestFit="1" customWidth="1"/>
    <col min="11780" max="12024" width="11.42578125" style="36"/>
    <col min="12025" max="12025" width="5.28515625" style="36" bestFit="1" customWidth="1"/>
    <col min="12026" max="12026" width="2.140625" style="36" bestFit="1" customWidth="1"/>
    <col min="12027" max="12027" width="0.85546875" style="36" bestFit="1" customWidth="1"/>
    <col min="12028" max="12029" width="2" style="36" bestFit="1" customWidth="1"/>
    <col min="12030" max="12030" width="1.140625" style="36" bestFit="1" customWidth="1"/>
    <col min="12031" max="12031" width="2" style="36" bestFit="1" customWidth="1"/>
    <col min="12032" max="12032" width="2.140625" style="36" bestFit="1" customWidth="1"/>
    <col min="12033" max="12033" width="0.85546875" style="36" bestFit="1" customWidth="1"/>
    <col min="12034" max="12034" width="2" style="36" bestFit="1" customWidth="1"/>
    <col min="12035" max="12035" width="2.28515625" style="36" bestFit="1" customWidth="1"/>
    <col min="12036" max="12280" width="11.42578125" style="36"/>
    <col min="12281" max="12281" width="5.28515625" style="36" bestFit="1" customWidth="1"/>
    <col min="12282" max="12282" width="2.140625" style="36" bestFit="1" customWidth="1"/>
    <col min="12283" max="12283" width="0.85546875" style="36" bestFit="1" customWidth="1"/>
    <col min="12284" max="12285" width="2" style="36" bestFit="1" customWidth="1"/>
    <col min="12286" max="12286" width="1.140625" style="36" bestFit="1" customWidth="1"/>
    <col min="12287" max="12287" width="2" style="36" bestFit="1" customWidth="1"/>
    <col min="12288" max="12288" width="2.140625" style="36" bestFit="1" customWidth="1"/>
    <col min="12289" max="12289" width="0.85546875" style="36" bestFit="1" customWidth="1"/>
    <col min="12290" max="12290" width="2" style="36" bestFit="1" customWidth="1"/>
    <col min="12291" max="12291" width="2.28515625" style="36" bestFit="1" customWidth="1"/>
    <col min="12292" max="12536" width="11.42578125" style="36"/>
    <col min="12537" max="12537" width="5.28515625" style="36" bestFit="1" customWidth="1"/>
    <col min="12538" max="12538" width="2.140625" style="36" bestFit="1" customWidth="1"/>
    <col min="12539" max="12539" width="0.85546875" style="36" bestFit="1" customWidth="1"/>
    <col min="12540" max="12541" width="2" style="36" bestFit="1" customWidth="1"/>
    <col min="12542" max="12542" width="1.140625" style="36" bestFit="1" customWidth="1"/>
    <col min="12543" max="12543" width="2" style="36" bestFit="1" customWidth="1"/>
    <col min="12544" max="12544" width="2.140625" style="36" bestFit="1" customWidth="1"/>
    <col min="12545" max="12545" width="0.85546875" style="36" bestFit="1" customWidth="1"/>
    <col min="12546" max="12546" width="2" style="36" bestFit="1" customWidth="1"/>
    <col min="12547" max="12547" width="2.28515625" style="36" bestFit="1" customWidth="1"/>
    <col min="12548" max="12792" width="11.42578125" style="36"/>
    <col min="12793" max="12793" width="5.28515625" style="36" bestFit="1" customWidth="1"/>
    <col min="12794" max="12794" width="2.140625" style="36" bestFit="1" customWidth="1"/>
    <col min="12795" max="12795" width="0.85546875" style="36" bestFit="1" customWidth="1"/>
    <col min="12796" max="12797" width="2" style="36" bestFit="1" customWidth="1"/>
    <col min="12798" max="12798" width="1.140625" style="36" bestFit="1" customWidth="1"/>
    <col min="12799" max="12799" width="2" style="36" bestFit="1" customWidth="1"/>
    <col min="12800" max="12800" width="2.140625" style="36" bestFit="1" customWidth="1"/>
    <col min="12801" max="12801" width="0.85546875" style="36" bestFit="1" customWidth="1"/>
    <col min="12802" max="12802" width="2" style="36" bestFit="1" customWidth="1"/>
    <col min="12803" max="12803" width="2.28515625" style="36" bestFit="1" customWidth="1"/>
    <col min="12804" max="13048" width="11.42578125" style="36"/>
    <col min="13049" max="13049" width="5.28515625" style="36" bestFit="1" customWidth="1"/>
    <col min="13050" max="13050" width="2.140625" style="36" bestFit="1" customWidth="1"/>
    <col min="13051" max="13051" width="0.85546875" style="36" bestFit="1" customWidth="1"/>
    <col min="13052" max="13053" width="2" style="36" bestFit="1" customWidth="1"/>
    <col min="13054" max="13054" width="1.140625" style="36" bestFit="1" customWidth="1"/>
    <col min="13055" max="13055" width="2" style="36" bestFit="1" customWidth="1"/>
    <col min="13056" max="13056" width="2.140625" style="36" bestFit="1" customWidth="1"/>
    <col min="13057" max="13057" width="0.85546875" style="36" bestFit="1" customWidth="1"/>
    <col min="13058" max="13058" width="2" style="36" bestFit="1" customWidth="1"/>
    <col min="13059" max="13059" width="2.28515625" style="36" bestFit="1" customWidth="1"/>
    <col min="13060" max="13304" width="11.42578125" style="36"/>
    <col min="13305" max="13305" width="5.28515625" style="36" bestFit="1" customWidth="1"/>
    <col min="13306" max="13306" width="2.140625" style="36" bestFit="1" customWidth="1"/>
    <col min="13307" max="13307" width="0.85546875" style="36" bestFit="1" customWidth="1"/>
    <col min="13308" max="13309" width="2" style="36" bestFit="1" customWidth="1"/>
    <col min="13310" max="13310" width="1.140625" style="36" bestFit="1" customWidth="1"/>
    <col min="13311" max="13311" width="2" style="36" bestFit="1" customWidth="1"/>
    <col min="13312" max="13312" width="2.140625" style="36" bestFit="1" customWidth="1"/>
    <col min="13313" max="13313" width="0.85546875" style="36" bestFit="1" customWidth="1"/>
    <col min="13314" max="13314" width="2" style="36" bestFit="1" customWidth="1"/>
    <col min="13315" max="13315" width="2.28515625" style="36" bestFit="1" customWidth="1"/>
    <col min="13316" max="13560" width="11.42578125" style="36"/>
    <col min="13561" max="13561" width="5.28515625" style="36" bestFit="1" customWidth="1"/>
    <col min="13562" max="13562" width="2.140625" style="36" bestFit="1" customWidth="1"/>
    <col min="13563" max="13563" width="0.85546875" style="36" bestFit="1" customWidth="1"/>
    <col min="13564" max="13565" width="2" style="36" bestFit="1" customWidth="1"/>
    <col min="13566" max="13566" width="1.140625" style="36" bestFit="1" customWidth="1"/>
    <col min="13567" max="13567" width="2" style="36" bestFit="1" customWidth="1"/>
    <col min="13568" max="13568" width="2.140625" style="36" bestFit="1" customWidth="1"/>
    <col min="13569" max="13569" width="0.85546875" style="36" bestFit="1" customWidth="1"/>
    <col min="13570" max="13570" width="2" style="36" bestFit="1" customWidth="1"/>
    <col min="13571" max="13571" width="2.28515625" style="36" bestFit="1" customWidth="1"/>
    <col min="13572" max="13816" width="11.42578125" style="36"/>
    <col min="13817" max="13817" width="5.28515625" style="36" bestFit="1" customWidth="1"/>
    <col min="13818" max="13818" width="2.140625" style="36" bestFit="1" customWidth="1"/>
    <col min="13819" max="13819" width="0.85546875" style="36" bestFit="1" customWidth="1"/>
    <col min="13820" max="13821" width="2" style="36" bestFit="1" customWidth="1"/>
    <col min="13822" max="13822" width="1.140625" style="36" bestFit="1" customWidth="1"/>
    <col min="13823" max="13823" width="2" style="36" bestFit="1" customWidth="1"/>
    <col min="13824" max="13824" width="2.140625" style="36" bestFit="1" customWidth="1"/>
    <col min="13825" max="13825" width="0.85546875" style="36" bestFit="1" customWidth="1"/>
    <col min="13826" max="13826" width="2" style="36" bestFit="1" customWidth="1"/>
    <col min="13827" max="13827" width="2.28515625" style="36" bestFit="1" customWidth="1"/>
    <col min="13828" max="14072" width="11.42578125" style="36"/>
    <col min="14073" max="14073" width="5.28515625" style="36" bestFit="1" customWidth="1"/>
    <col min="14074" max="14074" width="2.140625" style="36" bestFit="1" customWidth="1"/>
    <col min="14075" max="14075" width="0.85546875" style="36" bestFit="1" customWidth="1"/>
    <col min="14076" max="14077" width="2" style="36" bestFit="1" customWidth="1"/>
    <col min="14078" max="14078" width="1.140625" style="36" bestFit="1" customWidth="1"/>
    <col min="14079" max="14079" width="2" style="36" bestFit="1" customWidth="1"/>
    <col min="14080" max="14080" width="2.140625" style="36" bestFit="1" customWidth="1"/>
    <col min="14081" max="14081" width="0.85546875" style="36" bestFit="1" customWidth="1"/>
    <col min="14082" max="14082" width="2" style="36" bestFit="1" customWidth="1"/>
    <col min="14083" max="14083" width="2.28515625" style="36" bestFit="1" customWidth="1"/>
    <col min="14084" max="14328" width="11.42578125" style="36"/>
    <col min="14329" max="14329" width="5.28515625" style="36" bestFit="1" customWidth="1"/>
    <col min="14330" max="14330" width="2.140625" style="36" bestFit="1" customWidth="1"/>
    <col min="14331" max="14331" width="0.85546875" style="36" bestFit="1" customWidth="1"/>
    <col min="14332" max="14333" width="2" style="36" bestFit="1" customWidth="1"/>
    <col min="14334" max="14334" width="1.140625" style="36" bestFit="1" customWidth="1"/>
    <col min="14335" max="14335" width="2" style="36" bestFit="1" customWidth="1"/>
    <col min="14336" max="14336" width="2.140625" style="36" bestFit="1" customWidth="1"/>
    <col min="14337" max="14337" width="0.85546875" style="36" bestFit="1" customWidth="1"/>
    <col min="14338" max="14338" width="2" style="36" bestFit="1" customWidth="1"/>
    <col min="14339" max="14339" width="2.28515625" style="36" bestFit="1" customWidth="1"/>
    <col min="14340" max="14584" width="11.42578125" style="36"/>
    <col min="14585" max="14585" width="5.28515625" style="36" bestFit="1" customWidth="1"/>
    <col min="14586" max="14586" width="2.140625" style="36" bestFit="1" customWidth="1"/>
    <col min="14587" max="14587" width="0.85546875" style="36" bestFit="1" customWidth="1"/>
    <col min="14588" max="14589" width="2" style="36" bestFit="1" customWidth="1"/>
    <col min="14590" max="14590" width="1.140625" style="36" bestFit="1" customWidth="1"/>
    <col min="14591" max="14591" width="2" style="36" bestFit="1" customWidth="1"/>
    <col min="14592" max="14592" width="2.140625" style="36" bestFit="1" customWidth="1"/>
    <col min="14593" max="14593" width="0.85546875" style="36" bestFit="1" customWidth="1"/>
    <col min="14594" max="14594" width="2" style="36" bestFit="1" customWidth="1"/>
    <col min="14595" max="14595" width="2.28515625" style="36" bestFit="1" customWidth="1"/>
    <col min="14596" max="14840" width="11.42578125" style="36"/>
    <col min="14841" max="14841" width="5.28515625" style="36" bestFit="1" customWidth="1"/>
    <col min="14842" max="14842" width="2.140625" style="36" bestFit="1" customWidth="1"/>
    <col min="14843" max="14843" width="0.85546875" style="36" bestFit="1" customWidth="1"/>
    <col min="14844" max="14845" width="2" style="36" bestFit="1" customWidth="1"/>
    <col min="14846" max="14846" width="1.140625" style="36" bestFit="1" customWidth="1"/>
    <col min="14847" max="14847" width="2" style="36" bestFit="1" customWidth="1"/>
    <col min="14848" max="14848" width="2.140625" style="36" bestFit="1" customWidth="1"/>
    <col min="14849" max="14849" width="0.85546875" style="36" bestFit="1" customWidth="1"/>
    <col min="14850" max="14850" width="2" style="36" bestFit="1" customWidth="1"/>
    <col min="14851" max="14851" width="2.28515625" style="36" bestFit="1" customWidth="1"/>
    <col min="14852" max="15096" width="11.42578125" style="36"/>
    <col min="15097" max="15097" width="5.28515625" style="36" bestFit="1" customWidth="1"/>
    <col min="15098" max="15098" width="2.140625" style="36" bestFit="1" customWidth="1"/>
    <col min="15099" max="15099" width="0.85546875" style="36" bestFit="1" customWidth="1"/>
    <col min="15100" max="15101" width="2" style="36" bestFit="1" customWidth="1"/>
    <col min="15102" max="15102" width="1.140625" style="36" bestFit="1" customWidth="1"/>
    <col min="15103" max="15103" width="2" style="36" bestFit="1" customWidth="1"/>
    <col min="15104" max="15104" width="2.140625" style="36" bestFit="1" customWidth="1"/>
    <col min="15105" max="15105" width="0.85546875" style="36" bestFit="1" customWidth="1"/>
    <col min="15106" max="15106" width="2" style="36" bestFit="1" customWidth="1"/>
    <col min="15107" max="15107" width="2.28515625" style="36" bestFit="1" customWidth="1"/>
    <col min="15108" max="15352" width="11.42578125" style="36"/>
    <col min="15353" max="15353" width="5.28515625" style="36" bestFit="1" customWidth="1"/>
    <col min="15354" max="15354" width="2.140625" style="36" bestFit="1" customWidth="1"/>
    <col min="15355" max="15355" width="0.85546875" style="36" bestFit="1" customWidth="1"/>
    <col min="15356" max="15357" width="2" style="36" bestFit="1" customWidth="1"/>
    <col min="15358" max="15358" width="1.140625" style="36" bestFit="1" customWidth="1"/>
    <col min="15359" max="15359" width="2" style="36" bestFit="1" customWidth="1"/>
    <col min="15360" max="15360" width="2.140625" style="36" bestFit="1" customWidth="1"/>
    <col min="15361" max="15361" width="0.85546875" style="36" bestFit="1" customWidth="1"/>
    <col min="15362" max="15362" width="2" style="36" bestFit="1" customWidth="1"/>
    <col min="15363" max="15363" width="2.28515625" style="36" bestFit="1" customWidth="1"/>
    <col min="15364" max="15608" width="11.42578125" style="36"/>
    <col min="15609" max="15609" width="5.28515625" style="36" bestFit="1" customWidth="1"/>
    <col min="15610" max="15610" width="2.140625" style="36" bestFit="1" customWidth="1"/>
    <col min="15611" max="15611" width="0.85546875" style="36" bestFit="1" customWidth="1"/>
    <col min="15612" max="15613" width="2" style="36" bestFit="1" customWidth="1"/>
    <col min="15614" max="15614" width="1.140625" style="36" bestFit="1" customWidth="1"/>
    <col min="15615" max="15615" width="2" style="36" bestFit="1" customWidth="1"/>
    <col min="15616" max="15616" width="2.140625" style="36" bestFit="1" customWidth="1"/>
    <col min="15617" max="15617" width="0.85546875" style="36" bestFit="1" customWidth="1"/>
    <col min="15618" max="15618" width="2" style="36" bestFit="1" customWidth="1"/>
    <col min="15619" max="15619" width="2.28515625" style="36" bestFit="1" customWidth="1"/>
    <col min="15620" max="15864" width="11.42578125" style="36"/>
    <col min="15865" max="15865" width="5.28515625" style="36" bestFit="1" customWidth="1"/>
    <col min="15866" max="15866" width="2.140625" style="36" bestFit="1" customWidth="1"/>
    <col min="15867" max="15867" width="0.85546875" style="36" bestFit="1" customWidth="1"/>
    <col min="15868" max="15869" width="2" style="36" bestFit="1" customWidth="1"/>
    <col min="15870" max="15870" width="1.140625" style="36" bestFit="1" customWidth="1"/>
    <col min="15871" max="15871" width="2" style="36" bestFit="1" customWidth="1"/>
    <col min="15872" max="15872" width="2.140625" style="36" bestFit="1" customWidth="1"/>
    <col min="15873" max="15873" width="0.85546875" style="36" bestFit="1" customWidth="1"/>
    <col min="15874" max="15874" width="2" style="36" bestFit="1" customWidth="1"/>
    <col min="15875" max="15875" width="2.28515625" style="36" bestFit="1" customWidth="1"/>
    <col min="15876" max="16120" width="11.42578125" style="36"/>
    <col min="16121" max="16121" width="5.28515625" style="36" bestFit="1" customWidth="1"/>
    <col min="16122" max="16122" width="2.140625" style="36" bestFit="1" customWidth="1"/>
    <col min="16123" max="16123" width="0.85546875" style="36" bestFit="1" customWidth="1"/>
    <col min="16124" max="16125" width="2" style="36" bestFit="1" customWidth="1"/>
    <col min="16126" max="16126" width="1.140625" style="36" bestFit="1" customWidth="1"/>
    <col min="16127" max="16127" width="2" style="36" bestFit="1" customWidth="1"/>
    <col min="16128" max="16128" width="2.140625" style="36" bestFit="1" customWidth="1"/>
    <col min="16129" max="16129" width="0.85546875" style="36" bestFit="1" customWidth="1"/>
    <col min="16130" max="16130" width="2" style="36" bestFit="1" customWidth="1"/>
    <col min="16131" max="16131" width="2.28515625" style="36" bestFit="1" customWidth="1"/>
    <col min="16132" max="16384" width="11.42578125" style="36"/>
  </cols>
  <sheetData>
    <row r="1" spans="1:11" ht="13.5" thickBot="1">
      <c r="A1" s="294"/>
      <c r="B1" s="294"/>
      <c r="C1" s="294"/>
      <c r="D1" s="294"/>
      <c r="E1" s="294"/>
      <c r="F1" s="297"/>
      <c r="G1" s="297"/>
      <c r="H1" s="294"/>
      <c r="I1" s="294"/>
      <c r="J1" s="297"/>
      <c r="K1" s="294"/>
    </row>
    <row r="2" spans="1:11" ht="18" customHeight="1">
      <c r="A2" s="294"/>
      <c r="C2" s="332" t="s">
        <v>633</v>
      </c>
      <c r="D2" s="333"/>
      <c r="F2" s="338" t="s">
        <v>659</v>
      </c>
      <c r="G2" s="339"/>
      <c r="H2" s="339"/>
      <c r="I2" s="339"/>
      <c r="J2" s="340"/>
      <c r="K2" s="294"/>
    </row>
    <row r="3" spans="1:11" ht="38.25">
      <c r="A3" s="294"/>
      <c r="B3" s="125" t="s">
        <v>2</v>
      </c>
      <c r="C3" s="126" t="s">
        <v>7</v>
      </c>
      <c r="D3" s="127" t="s">
        <v>634</v>
      </c>
      <c r="E3" s="128" t="s">
        <v>635</v>
      </c>
      <c r="F3" s="129" t="s">
        <v>661</v>
      </c>
      <c r="G3" s="104" t="s">
        <v>17</v>
      </c>
      <c r="H3" s="104" t="s">
        <v>636</v>
      </c>
      <c r="I3" s="104" t="s">
        <v>638</v>
      </c>
      <c r="J3" s="106" t="s">
        <v>639</v>
      </c>
      <c r="K3" s="294"/>
    </row>
    <row r="4" spans="1:11" ht="15" customHeight="1">
      <c r="A4" s="294"/>
      <c r="B4" s="48" t="s">
        <v>33</v>
      </c>
      <c r="C4" s="49">
        <v>57908638330</v>
      </c>
      <c r="D4" s="50">
        <v>0.14902301990372244</v>
      </c>
      <c r="E4" s="108">
        <v>11248799371</v>
      </c>
      <c r="F4" s="130">
        <v>8858100994</v>
      </c>
      <c r="G4" s="131">
        <v>14385728533.5</v>
      </c>
      <c r="H4" s="132">
        <v>23243829527.5</v>
      </c>
      <c r="I4" s="133">
        <v>0.26667791861497947</v>
      </c>
      <c r="J4" s="57">
        <v>23416009431.5</v>
      </c>
      <c r="K4" s="294"/>
    </row>
    <row r="5" spans="1:11" ht="15" customHeight="1">
      <c r="A5" s="294"/>
      <c r="B5" s="48" t="s">
        <v>28</v>
      </c>
      <c r="C5" s="49">
        <v>97417958772</v>
      </c>
      <c r="D5" s="50">
        <v>0.25069693965742684</v>
      </c>
      <c r="E5" s="108">
        <v>11361526636</v>
      </c>
      <c r="F5" s="130">
        <v>6151353049</v>
      </c>
      <c r="G5" s="131">
        <v>10677078221.299999</v>
      </c>
      <c r="H5" s="132">
        <v>16828431270.299999</v>
      </c>
      <c r="I5" s="133">
        <v>0.19307365076866156</v>
      </c>
      <c r="J5" s="57">
        <v>69228000865.699997</v>
      </c>
      <c r="K5" s="294"/>
    </row>
    <row r="6" spans="1:11" ht="15" customHeight="1">
      <c r="A6" s="294"/>
      <c r="B6" s="48" t="s">
        <v>37</v>
      </c>
      <c r="C6" s="49">
        <v>76888742239</v>
      </c>
      <c r="D6" s="50">
        <v>0.19786672412773135</v>
      </c>
      <c r="E6" s="108">
        <v>36333602709</v>
      </c>
      <c r="F6" s="130">
        <v>4859813840</v>
      </c>
      <c r="G6" s="131">
        <v>5827553565</v>
      </c>
      <c r="H6" s="132">
        <v>10685727515</v>
      </c>
      <c r="I6" s="133">
        <v>0.12259802409992601</v>
      </c>
      <c r="J6" s="57">
        <v>29867772125</v>
      </c>
      <c r="K6" s="294"/>
    </row>
    <row r="7" spans="1:11" ht="15" customHeight="1">
      <c r="A7" s="294"/>
      <c r="B7" s="48" t="s">
        <v>21</v>
      </c>
      <c r="C7" s="49">
        <v>56267063514</v>
      </c>
      <c r="D7" s="50">
        <v>0.14479856490818019</v>
      </c>
      <c r="E7" s="108">
        <v>19614844933</v>
      </c>
      <c r="F7" s="130">
        <v>3990007667</v>
      </c>
      <c r="G7" s="131">
        <v>4965097240</v>
      </c>
      <c r="H7" s="132">
        <v>8955104907</v>
      </c>
      <c r="I7" s="133">
        <v>0.10274248203172076</v>
      </c>
      <c r="J7" s="57">
        <v>27697113674</v>
      </c>
      <c r="K7" s="294"/>
    </row>
    <row r="8" spans="1:11" ht="15" customHeight="1">
      <c r="A8" s="294"/>
      <c r="B8" s="48" t="s">
        <v>77</v>
      </c>
      <c r="C8" s="49">
        <v>6678633745</v>
      </c>
      <c r="D8" s="50">
        <v>1.7186903339690515E-2</v>
      </c>
      <c r="E8" s="108">
        <v>788369740</v>
      </c>
      <c r="F8" s="130">
        <v>2506142583</v>
      </c>
      <c r="G8" s="131">
        <v>3090226740</v>
      </c>
      <c r="H8" s="132">
        <v>5596369323</v>
      </c>
      <c r="I8" s="133">
        <v>6.4207497352906304E-2</v>
      </c>
      <c r="J8" s="57">
        <v>293894682</v>
      </c>
      <c r="K8" s="294"/>
    </row>
    <row r="9" spans="1:11" ht="15" customHeight="1">
      <c r="A9" s="294"/>
      <c r="B9" s="48" t="s">
        <v>39</v>
      </c>
      <c r="C9" s="49">
        <v>20706300348</v>
      </c>
      <c r="D9" s="50">
        <v>5.3285925863221013E-2</v>
      </c>
      <c r="E9" s="108">
        <v>1885394939</v>
      </c>
      <c r="F9" s="130">
        <v>710900083</v>
      </c>
      <c r="G9" s="131">
        <v>4853106293</v>
      </c>
      <c r="H9" s="132">
        <v>5564006376</v>
      </c>
      <c r="I9" s="133">
        <v>6.3836195225776354E-2</v>
      </c>
      <c r="J9" s="57">
        <v>13256899033</v>
      </c>
      <c r="K9" s="294"/>
    </row>
    <row r="10" spans="1:11" ht="15" customHeight="1">
      <c r="A10" s="294"/>
      <c r="B10" s="48" t="s">
        <v>44</v>
      </c>
      <c r="C10" s="49">
        <v>16056189969</v>
      </c>
      <c r="D10" s="50">
        <v>4.1319257132120438E-2</v>
      </c>
      <c r="E10" s="108">
        <v>5727024488</v>
      </c>
      <c r="F10" s="130">
        <v>1231673284</v>
      </c>
      <c r="G10" s="131">
        <v>4055192769</v>
      </c>
      <c r="H10" s="132">
        <v>5286866053</v>
      </c>
      <c r="I10" s="133">
        <v>6.0656546862993321E-2</v>
      </c>
      <c r="J10" s="57">
        <v>5042299428</v>
      </c>
      <c r="K10" s="294"/>
    </row>
    <row r="11" spans="1:11" ht="15" customHeight="1">
      <c r="A11" s="294"/>
      <c r="B11" s="48" t="s">
        <v>50</v>
      </c>
      <c r="C11" s="49">
        <v>17716969194</v>
      </c>
      <c r="D11" s="50">
        <v>4.5593133062210252E-2</v>
      </c>
      <c r="E11" s="108">
        <v>6057074895</v>
      </c>
      <c r="F11" s="130">
        <v>2674142966</v>
      </c>
      <c r="G11" s="131">
        <v>1272446151.4200001</v>
      </c>
      <c r="H11" s="132">
        <v>3946589117.4200001</v>
      </c>
      <c r="I11" s="133">
        <v>4.5279465254075675E-2</v>
      </c>
      <c r="J11" s="57">
        <v>7713305181.5799999</v>
      </c>
      <c r="K11" s="294"/>
    </row>
    <row r="12" spans="1:11" ht="15" customHeight="1">
      <c r="A12" s="294"/>
      <c r="B12" s="48" t="s">
        <v>35</v>
      </c>
      <c r="C12" s="49">
        <v>9894324590</v>
      </c>
      <c r="D12" s="50">
        <v>2.5462213804906441E-2</v>
      </c>
      <c r="E12" s="108">
        <v>480108777</v>
      </c>
      <c r="F12" s="130">
        <v>752527961</v>
      </c>
      <c r="G12" s="131">
        <v>1625114951.2799001</v>
      </c>
      <c r="H12" s="132">
        <v>2324894598.2799001</v>
      </c>
      <c r="I12" s="133">
        <v>2.6673662002853999E-2</v>
      </c>
      <c r="J12" s="57">
        <v>7036572900.7201004</v>
      </c>
      <c r="K12" s="294"/>
    </row>
    <row r="13" spans="1:11" ht="15" customHeight="1">
      <c r="A13" s="294"/>
      <c r="B13" s="48" t="s">
        <v>277</v>
      </c>
      <c r="C13" s="49">
        <v>6592802100</v>
      </c>
      <c r="D13" s="50">
        <v>1.6966022805972668E-2</v>
      </c>
      <c r="E13" s="108">
        <v>2630330224</v>
      </c>
      <c r="F13" s="130">
        <v>43449683</v>
      </c>
      <c r="G13" s="131">
        <v>1430077593.25</v>
      </c>
      <c r="H13" s="132">
        <v>1473527276.25</v>
      </c>
      <c r="I13" s="133">
        <v>1.6905871151216216E-2</v>
      </c>
      <c r="J13" s="57">
        <v>2488944599.75</v>
      </c>
      <c r="K13" s="294"/>
    </row>
    <row r="14" spans="1:11" ht="15" customHeight="1">
      <c r="A14" s="294"/>
      <c r="B14" s="48" t="s">
        <v>489</v>
      </c>
      <c r="C14" s="49">
        <v>10521156601</v>
      </c>
      <c r="D14" s="50">
        <v>2.7075313369071988E-2</v>
      </c>
      <c r="E14" s="108">
        <v>5538724281</v>
      </c>
      <c r="F14" s="130">
        <v>965161305</v>
      </c>
      <c r="G14" s="131">
        <v>445900847</v>
      </c>
      <c r="H14" s="132">
        <v>1411062152</v>
      </c>
      <c r="I14" s="133">
        <v>1.6189204850540255E-2</v>
      </c>
      <c r="J14" s="57">
        <v>3571370168</v>
      </c>
      <c r="K14" s="294"/>
    </row>
    <row r="15" spans="1:11" ht="15" customHeight="1">
      <c r="A15" s="294"/>
      <c r="B15" s="48" t="s">
        <v>731</v>
      </c>
      <c r="C15" s="49">
        <v>990000000</v>
      </c>
      <c r="D15" s="50">
        <v>2.5476818996148756E-3</v>
      </c>
      <c r="E15" s="108">
        <v>0</v>
      </c>
      <c r="F15" s="130">
        <v>0</v>
      </c>
      <c r="G15" s="131">
        <v>990000000</v>
      </c>
      <c r="H15" s="132">
        <v>990000000</v>
      </c>
      <c r="I15" s="133">
        <v>1.1358332288424139E-2</v>
      </c>
      <c r="J15" s="57">
        <v>0</v>
      </c>
      <c r="K15" s="294"/>
    </row>
    <row r="16" spans="1:11" ht="15" customHeight="1">
      <c r="A16" s="294"/>
      <c r="B16" s="48" t="s">
        <v>105</v>
      </c>
      <c r="C16" s="49">
        <v>10949764619</v>
      </c>
      <c r="D16" s="50">
        <v>2.8178300126130984E-2</v>
      </c>
      <c r="E16" s="108">
        <v>8373310397</v>
      </c>
      <c r="F16" s="130">
        <v>197040503</v>
      </c>
      <c r="G16" s="131">
        <v>657234381.25</v>
      </c>
      <c r="H16" s="132">
        <v>854274884.25</v>
      </c>
      <c r="I16" s="133">
        <v>9.8011494959258285E-3</v>
      </c>
      <c r="J16" s="57">
        <v>1722179337.75</v>
      </c>
      <c r="K16" s="294"/>
    </row>
    <row r="17" spans="1:11" s="38" customFormat="1" ht="15" customHeight="1" thickBot="1">
      <c r="A17" s="295"/>
      <c r="B17" s="99" t="s">
        <v>602</v>
      </c>
      <c r="C17" s="119">
        <v>388588544021</v>
      </c>
      <c r="D17" s="120">
        <v>1</v>
      </c>
      <c r="E17" s="134">
        <v>110039111390</v>
      </c>
      <c r="F17" s="119">
        <v>32940313918</v>
      </c>
      <c r="G17" s="123">
        <v>54274757285.999901</v>
      </c>
      <c r="H17" s="121">
        <v>87160682999.999908</v>
      </c>
      <c r="I17" s="135">
        <v>0.99999999999999978</v>
      </c>
      <c r="J17" s="136">
        <v>191334361427.00009</v>
      </c>
      <c r="K17" s="295"/>
    </row>
    <row r="18" spans="1:11">
      <c r="A18" s="294"/>
      <c r="K18" s="294"/>
    </row>
    <row r="19" spans="1:11" s="38" customFormat="1">
      <c r="A19" s="295"/>
      <c r="B19" s="36"/>
      <c r="C19" s="36"/>
      <c r="D19" s="36"/>
      <c r="E19" s="36"/>
      <c r="F19" s="36"/>
      <c r="G19" s="36"/>
      <c r="I19" s="36"/>
      <c r="J19" s="37" t="s">
        <v>303</v>
      </c>
      <c r="K19" s="295"/>
    </row>
    <row r="20" spans="1:11">
      <c r="A20" s="294"/>
      <c r="K20" s="294"/>
    </row>
    <row r="21" spans="1:11">
      <c r="A21" s="294"/>
      <c r="K21" s="294"/>
    </row>
    <row r="22" spans="1:11">
      <c r="A22" s="294"/>
    </row>
  </sheetData>
  <mergeCells count="2">
    <mergeCell ref="C2:D2"/>
    <mergeCell ref="F2:J2"/>
  </mergeCells>
  <pageMargins left="1.1811023622047245" right="0.15748031496062992" top="0.98425196850393704" bottom="0.19685039370078741" header="0.31496062992125984" footer="0"/>
  <pageSetup paperSize="5" scale="85" orientation="landscape" r:id="rId1"/>
  <headerFooter>
    <oddHeader>&amp;L&amp;10              GOBIERNO REGIONAL DE LOS LAGOS
DIVISIÓN DE PRESUPUESTO E INVERSIÓN REGIONAL
                               23-07-2019&amp;C&amp;"-,Negrita"&amp;20ESTADO DE SITUACION MES JUNIO 
POR SECTORES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14"/>
  <sheetViews>
    <sheetView workbookViewId="0">
      <selection activeCell="B22" sqref="B22"/>
    </sheetView>
  </sheetViews>
  <sheetFormatPr baseColWidth="10" defaultColWidth="11.42578125" defaultRowHeight="12.75"/>
  <cols>
    <col min="1" max="1" width="11.5703125" style="36" customWidth="1"/>
    <col min="2" max="2" width="15.42578125" style="36" customWidth="1"/>
    <col min="3" max="3" width="7.85546875" style="36" bestFit="1" customWidth="1"/>
    <col min="4" max="4" width="15.85546875" style="36" customWidth="1"/>
    <col min="5" max="5" width="15.42578125" style="36" customWidth="1"/>
    <col min="6" max="7" width="14.7109375" style="36" bestFit="1" customWidth="1"/>
    <col min="8" max="8" width="14.28515625" style="36" bestFit="1" customWidth="1"/>
    <col min="9" max="9" width="14.85546875" style="36" bestFit="1" customWidth="1"/>
    <col min="10" max="10" width="15.28515625" style="36" bestFit="1" customWidth="1"/>
    <col min="11" max="11" width="15.42578125" style="36" customWidth="1"/>
    <col min="12" max="12" width="13.7109375" style="36" hidden="1" customWidth="1"/>
    <col min="13" max="13" width="14.7109375" style="36" hidden="1" customWidth="1"/>
    <col min="14" max="14" width="14.28515625" style="38" hidden="1" customWidth="1"/>
    <col min="15" max="15" width="13.7109375" style="38" bestFit="1" customWidth="1"/>
    <col min="16" max="16" width="13.7109375" style="36" bestFit="1" customWidth="1"/>
    <col min="17" max="237" width="11.42578125" style="36"/>
    <col min="238" max="238" width="2.42578125" style="36" customWidth="1"/>
    <col min="239" max="239" width="2.140625" style="36" bestFit="1" customWidth="1"/>
    <col min="240" max="240" width="0.85546875" style="36" bestFit="1" customWidth="1"/>
    <col min="241" max="241" width="2" style="36" customWidth="1"/>
    <col min="242" max="242" width="2" style="36" bestFit="1" customWidth="1"/>
    <col min="243" max="243" width="1.28515625" style="36" bestFit="1" customWidth="1"/>
    <col min="244" max="244" width="2" style="36" bestFit="1" customWidth="1"/>
    <col min="245" max="245" width="2.140625" style="36" customWidth="1"/>
    <col min="246" max="246" width="1.140625" style="36" customWidth="1"/>
    <col min="247" max="247" width="0" style="36" hidden="1" customWidth="1"/>
    <col min="248" max="248" width="2" style="36" bestFit="1" customWidth="1"/>
    <col min="249" max="249" width="2.140625" style="36" customWidth="1"/>
    <col min="250" max="250" width="2" style="36" customWidth="1"/>
    <col min="251" max="251" width="2.28515625" style="36" customWidth="1"/>
    <col min="252" max="252" width="11.42578125" style="36"/>
    <col min="253" max="253" width="2" style="36" bestFit="1" customWidth="1"/>
    <col min="254" max="493" width="11.42578125" style="36"/>
    <col min="494" max="494" width="2.42578125" style="36" customWidth="1"/>
    <col min="495" max="495" width="2.140625" style="36" bestFit="1" customWidth="1"/>
    <col min="496" max="496" width="0.85546875" style="36" bestFit="1" customWidth="1"/>
    <col min="497" max="497" width="2" style="36" customWidth="1"/>
    <col min="498" max="498" width="2" style="36" bestFit="1" customWidth="1"/>
    <col min="499" max="499" width="1.28515625" style="36" bestFit="1" customWidth="1"/>
    <col min="500" max="500" width="2" style="36" bestFit="1" customWidth="1"/>
    <col min="501" max="501" width="2.140625" style="36" customWidth="1"/>
    <col min="502" max="502" width="1.140625" style="36" customWidth="1"/>
    <col min="503" max="503" width="0" style="36" hidden="1" customWidth="1"/>
    <col min="504" max="504" width="2" style="36" bestFit="1" customWidth="1"/>
    <col min="505" max="505" width="2.140625" style="36" customWidth="1"/>
    <col min="506" max="506" width="2" style="36" customWidth="1"/>
    <col min="507" max="507" width="2.28515625" style="36" customWidth="1"/>
    <col min="508" max="508" width="11.42578125" style="36"/>
    <col min="509" max="509" width="2" style="36" bestFit="1" customWidth="1"/>
    <col min="510" max="749" width="11.42578125" style="36"/>
    <col min="750" max="750" width="2.42578125" style="36" customWidth="1"/>
    <col min="751" max="751" width="2.140625" style="36" bestFit="1" customWidth="1"/>
    <col min="752" max="752" width="0.85546875" style="36" bestFit="1" customWidth="1"/>
    <col min="753" max="753" width="2" style="36" customWidth="1"/>
    <col min="754" max="754" width="2" style="36" bestFit="1" customWidth="1"/>
    <col min="755" max="755" width="1.28515625" style="36" bestFit="1" customWidth="1"/>
    <col min="756" max="756" width="2" style="36" bestFit="1" customWidth="1"/>
    <col min="757" max="757" width="2.140625" style="36" customWidth="1"/>
    <col min="758" max="758" width="1.140625" style="36" customWidth="1"/>
    <col min="759" max="759" width="0" style="36" hidden="1" customWidth="1"/>
    <col min="760" max="760" width="2" style="36" bestFit="1" customWidth="1"/>
    <col min="761" max="761" width="2.140625" style="36" customWidth="1"/>
    <col min="762" max="762" width="2" style="36" customWidth="1"/>
    <col min="763" max="763" width="2.28515625" style="36" customWidth="1"/>
    <col min="764" max="764" width="11.42578125" style="36"/>
    <col min="765" max="765" width="2" style="36" bestFit="1" customWidth="1"/>
    <col min="766" max="1005" width="11.42578125" style="36"/>
    <col min="1006" max="1006" width="2.42578125" style="36" customWidth="1"/>
    <col min="1007" max="1007" width="2.140625" style="36" bestFit="1" customWidth="1"/>
    <col min="1008" max="1008" width="0.85546875" style="36" bestFit="1" customWidth="1"/>
    <col min="1009" max="1009" width="2" style="36" customWidth="1"/>
    <col min="1010" max="1010" width="2" style="36" bestFit="1" customWidth="1"/>
    <col min="1011" max="1011" width="1.28515625" style="36" bestFit="1" customWidth="1"/>
    <col min="1012" max="1012" width="2" style="36" bestFit="1" customWidth="1"/>
    <col min="1013" max="1013" width="2.140625" style="36" customWidth="1"/>
    <col min="1014" max="1014" width="1.140625" style="36" customWidth="1"/>
    <col min="1015" max="1015" width="0" style="36" hidden="1" customWidth="1"/>
    <col min="1016" max="1016" width="2" style="36" bestFit="1" customWidth="1"/>
    <col min="1017" max="1017" width="2.140625" style="36" customWidth="1"/>
    <col min="1018" max="1018" width="2" style="36" customWidth="1"/>
    <col min="1019" max="1019" width="2.28515625" style="36" customWidth="1"/>
    <col min="1020" max="1020" width="11.42578125" style="36"/>
    <col min="1021" max="1021" width="2" style="36" bestFit="1" customWidth="1"/>
    <col min="1022" max="1261" width="11.42578125" style="36"/>
    <col min="1262" max="1262" width="2.42578125" style="36" customWidth="1"/>
    <col min="1263" max="1263" width="2.140625" style="36" bestFit="1" customWidth="1"/>
    <col min="1264" max="1264" width="0.85546875" style="36" bestFit="1" customWidth="1"/>
    <col min="1265" max="1265" width="2" style="36" customWidth="1"/>
    <col min="1266" max="1266" width="2" style="36" bestFit="1" customWidth="1"/>
    <col min="1267" max="1267" width="1.28515625" style="36" bestFit="1" customWidth="1"/>
    <col min="1268" max="1268" width="2" style="36" bestFit="1" customWidth="1"/>
    <col min="1269" max="1269" width="2.140625" style="36" customWidth="1"/>
    <col min="1270" max="1270" width="1.140625" style="36" customWidth="1"/>
    <col min="1271" max="1271" width="0" style="36" hidden="1" customWidth="1"/>
    <col min="1272" max="1272" width="2" style="36" bestFit="1" customWidth="1"/>
    <col min="1273" max="1273" width="2.140625" style="36" customWidth="1"/>
    <col min="1274" max="1274" width="2" style="36" customWidth="1"/>
    <col min="1275" max="1275" width="2.28515625" style="36" customWidth="1"/>
    <col min="1276" max="1276" width="11.42578125" style="36"/>
    <col min="1277" max="1277" width="2" style="36" bestFit="1" customWidth="1"/>
    <col min="1278" max="1517" width="11.42578125" style="36"/>
    <col min="1518" max="1518" width="2.42578125" style="36" customWidth="1"/>
    <col min="1519" max="1519" width="2.140625" style="36" bestFit="1" customWidth="1"/>
    <col min="1520" max="1520" width="0.85546875" style="36" bestFit="1" customWidth="1"/>
    <col min="1521" max="1521" width="2" style="36" customWidth="1"/>
    <col min="1522" max="1522" width="2" style="36" bestFit="1" customWidth="1"/>
    <col min="1523" max="1523" width="1.28515625" style="36" bestFit="1" customWidth="1"/>
    <col min="1524" max="1524" width="2" style="36" bestFit="1" customWidth="1"/>
    <col min="1525" max="1525" width="2.140625" style="36" customWidth="1"/>
    <col min="1526" max="1526" width="1.140625" style="36" customWidth="1"/>
    <col min="1527" max="1527" width="0" style="36" hidden="1" customWidth="1"/>
    <col min="1528" max="1528" width="2" style="36" bestFit="1" customWidth="1"/>
    <col min="1529" max="1529" width="2.140625" style="36" customWidth="1"/>
    <col min="1530" max="1530" width="2" style="36" customWidth="1"/>
    <col min="1531" max="1531" width="2.28515625" style="36" customWidth="1"/>
    <col min="1532" max="1532" width="11.42578125" style="36"/>
    <col min="1533" max="1533" width="2" style="36" bestFit="1" customWidth="1"/>
    <col min="1534" max="1773" width="11.42578125" style="36"/>
    <col min="1774" max="1774" width="2.42578125" style="36" customWidth="1"/>
    <col min="1775" max="1775" width="2.140625" style="36" bestFit="1" customWidth="1"/>
    <col min="1776" max="1776" width="0.85546875" style="36" bestFit="1" customWidth="1"/>
    <col min="1777" max="1777" width="2" style="36" customWidth="1"/>
    <col min="1778" max="1778" width="2" style="36" bestFit="1" customWidth="1"/>
    <col min="1779" max="1779" width="1.28515625" style="36" bestFit="1" customWidth="1"/>
    <col min="1780" max="1780" width="2" style="36" bestFit="1" customWidth="1"/>
    <col min="1781" max="1781" width="2.140625" style="36" customWidth="1"/>
    <col min="1782" max="1782" width="1.140625" style="36" customWidth="1"/>
    <col min="1783" max="1783" width="0" style="36" hidden="1" customWidth="1"/>
    <col min="1784" max="1784" width="2" style="36" bestFit="1" customWidth="1"/>
    <col min="1785" max="1785" width="2.140625" style="36" customWidth="1"/>
    <col min="1786" max="1786" width="2" style="36" customWidth="1"/>
    <col min="1787" max="1787" width="2.28515625" style="36" customWidth="1"/>
    <col min="1788" max="1788" width="11.42578125" style="36"/>
    <col min="1789" max="1789" width="2" style="36" bestFit="1" customWidth="1"/>
    <col min="1790" max="2029" width="11.42578125" style="36"/>
    <col min="2030" max="2030" width="2.42578125" style="36" customWidth="1"/>
    <col min="2031" max="2031" width="2.140625" style="36" bestFit="1" customWidth="1"/>
    <col min="2032" max="2032" width="0.85546875" style="36" bestFit="1" customWidth="1"/>
    <col min="2033" max="2033" width="2" style="36" customWidth="1"/>
    <col min="2034" max="2034" width="2" style="36" bestFit="1" customWidth="1"/>
    <col min="2035" max="2035" width="1.28515625" style="36" bestFit="1" customWidth="1"/>
    <col min="2036" max="2036" width="2" style="36" bestFit="1" customWidth="1"/>
    <col min="2037" max="2037" width="2.140625" style="36" customWidth="1"/>
    <col min="2038" max="2038" width="1.140625" style="36" customWidth="1"/>
    <col min="2039" max="2039" width="0" style="36" hidden="1" customWidth="1"/>
    <col min="2040" max="2040" width="2" style="36" bestFit="1" customWidth="1"/>
    <col min="2041" max="2041" width="2.140625" style="36" customWidth="1"/>
    <col min="2042" max="2042" width="2" style="36" customWidth="1"/>
    <col min="2043" max="2043" width="2.28515625" style="36" customWidth="1"/>
    <col min="2044" max="2044" width="11.42578125" style="36"/>
    <col min="2045" max="2045" width="2" style="36" bestFit="1" customWidth="1"/>
    <col min="2046" max="2285" width="11.42578125" style="36"/>
    <col min="2286" max="2286" width="2.42578125" style="36" customWidth="1"/>
    <col min="2287" max="2287" width="2.140625" style="36" bestFit="1" customWidth="1"/>
    <col min="2288" max="2288" width="0.85546875" style="36" bestFit="1" customWidth="1"/>
    <col min="2289" max="2289" width="2" style="36" customWidth="1"/>
    <col min="2290" max="2290" width="2" style="36" bestFit="1" customWidth="1"/>
    <col min="2291" max="2291" width="1.28515625" style="36" bestFit="1" customWidth="1"/>
    <col min="2292" max="2292" width="2" style="36" bestFit="1" customWidth="1"/>
    <col min="2293" max="2293" width="2.140625" style="36" customWidth="1"/>
    <col min="2294" max="2294" width="1.140625" style="36" customWidth="1"/>
    <col min="2295" max="2295" width="0" style="36" hidden="1" customWidth="1"/>
    <col min="2296" max="2296" width="2" style="36" bestFit="1" customWidth="1"/>
    <col min="2297" max="2297" width="2.140625" style="36" customWidth="1"/>
    <col min="2298" max="2298" width="2" style="36" customWidth="1"/>
    <col min="2299" max="2299" width="2.28515625" style="36" customWidth="1"/>
    <col min="2300" max="2300" width="11.42578125" style="36"/>
    <col min="2301" max="2301" width="2" style="36" bestFit="1" customWidth="1"/>
    <col min="2302" max="2541" width="11.42578125" style="36"/>
    <col min="2542" max="2542" width="2.42578125" style="36" customWidth="1"/>
    <col min="2543" max="2543" width="2.140625" style="36" bestFit="1" customWidth="1"/>
    <col min="2544" max="2544" width="0.85546875" style="36" bestFit="1" customWidth="1"/>
    <col min="2545" max="2545" width="2" style="36" customWidth="1"/>
    <col min="2546" max="2546" width="2" style="36" bestFit="1" customWidth="1"/>
    <col min="2547" max="2547" width="1.28515625" style="36" bestFit="1" customWidth="1"/>
    <col min="2548" max="2548" width="2" style="36" bestFit="1" customWidth="1"/>
    <col min="2549" max="2549" width="2.140625" style="36" customWidth="1"/>
    <col min="2550" max="2550" width="1.140625" style="36" customWidth="1"/>
    <col min="2551" max="2551" width="0" style="36" hidden="1" customWidth="1"/>
    <col min="2552" max="2552" width="2" style="36" bestFit="1" customWidth="1"/>
    <col min="2553" max="2553" width="2.140625" style="36" customWidth="1"/>
    <col min="2554" max="2554" width="2" style="36" customWidth="1"/>
    <col min="2555" max="2555" width="2.28515625" style="36" customWidth="1"/>
    <col min="2556" max="2556" width="11.42578125" style="36"/>
    <col min="2557" max="2557" width="2" style="36" bestFit="1" customWidth="1"/>
    <col min="2558" max="2797" width="11.42578125" style="36"/>
    <col min="2798" max="2798" width="2.42578125" style="36" customWidth="1"/>
    <col min="2799" max="2799" width="2.140625" style="36" bestFit="1" customWidth="1"/>
    <col min="2800" max="2800" width="0.85546875" style="36" bestFit="1" customWidth="1"/>
    <col min="2801" max="2801" width="2" style="36" customWidth="1"/>
    <col min="2802" max="2802" width="2" style="36" bestFit="1" customWidth="1"/>
    <col min="2803" max="2803" width="1.28515625" style="36" bestFit="1" customWidth="1"/>
    <col min="2804" max="2804" width="2" style="36" bestFit="1" customWidth="1"/>
    <col min="2805" max="2805" width="2.140625" style="36" customWidth="1"/>
    <col min="2806" max="2806" width="1.140625" style="36" customWidth="1"/>
    <col min="2807" max="2807" width="0" style="36" hidden="1" customWidth="1"/>
    <col min="2808" max="2808" width="2" style="36" bestFit="1" customWidth="1"/>
    <col min="2809" max="2809" width="2.140625" style="36" customWidth="1"/>
    <col min="2810" max="2810" width="2" style="36" customWidth="1"/>
    <col min="2811" max="2811" width="2.28515625" style="36" customWidth="1"/>
    <col min="2812" max="2812" width="11.42578125" style="36"/>
    <col min="2813" max="2813" width="2" style="36" bestFit="1" customWidth="1"/>
    <col min="2814" max="3053" width="11.42578125" style="36"/>
    <col min="3054" max="3054" width="2.42578125" style="36" customWidth="1"/>
    <col min="3055" max="3055" width="2.140625" style="36" bestFit="1" customWidth="1"/>
    <col min="3056" max="3056" width="0.85546875" style="36" bestFit="1" customWidth="1"/>
    <col min="3057" max="3057" width="2" style="36" customWidth="1"/>
    <col min="3058" max="3058" width="2" style="36" bestFit="1" customWidth="1"/>
    <col min="3059" max="3059" width="1.28515625" style="36" bestFit="1" customWidth="1"/>
    <col min="3060" max="3060" width="2" style="36" bestFit="1" customWidth="1"/>
    <col min="3061" max="3061" width="2.140625" style="36" customWidth="1"/>
    <col min="3062" max="3062" width="1.140625" style="36" customWidth="1"/>
    <col min="3063" max="3063" width="0" style="36" hidden="1" customWidth="1"/>
    <col min="3064" max="3064" width="2" style="36" bestFit="1" customWidth="1"/>
    <col min="3065" max="3065" width="2.140625" style="36" customWidth="1"/>
    <col min="3066" max="3066" width="2" style="36" customWidth="1"/>
    <col min="3067" max="3067" width="2.28515625" style="36" customWidth="1"/>
    <col min="3068" max="3068" width="11.42578125" style="36"/>
    <col min="3069" max="3069" width="2" style="36" bestFit="1" customWidth="1"/>
    <col min="3070" max="3309" width="11.42578125" style="36"/>
    <col min="3310" max="3310" width="2.42578125" style="36" customWidth="1"/>
    <col min="3311" max="3311" width="2.140625" style="36" bestFit="1" customWidth="1"/>
    <col min="3312" max="3312" width="0.85546875" style="36" bestFit="1" customWidth="1"/>
    <col min="3313" max="3313" width="2" style="36" customWidth="1"/>
    <col min="3314" max="3314" width="2" style="36" bestFit="1" customWidth="1"/>
    <col min="3315" max="3315" width="1.28515625" style="36" bestFit="1" customWidth="1"/>
    <col min="3316" max="3316" width="2" style="36" bestFit="1" customWidth="1"/>
    <col min="3317" max="3317" width="2.140625" style="36" customWidth="1"/>
    <col min="3318" max="3318" width="1.140625" style="36" customWidth="1"/>
    <col min="3319" max="3319" width="0" style="36" hidden="1" customWidth="1"/>
    <col min="3320" max="3320" width="2" style="36" bestFit="1" customWidth="1"/>
    <col min="3321" max="3321" width="2.140625" style="36" customWidth="1"/>
    <col min="3322" max="3322" width="2" style="36" customWidth="1"/>
    <col min="3323" max="3323" width="2.28515625" style="36" customWidth="1"/>
    <col min="3324" max="3324" width="11.42578125" style="36"/>
    <col min="3325" max="3325" width="2" style="36" bestFit="1" customWidth="1"/>
    <col min="3326" max="3565" width="11.42578125" style="36"/>
    <col min="3566" max="3566" width="2.42578125" style="36" customWidth="1"/>
    <col min="3567" max="3567" width="2.140625" style="36" bestFit="1" customWidth="1"/>
    <col min="3568" max="3568" width="0.85546875" style="36" bestFit="1" customWidth="1"/>
    <col min="3569" max="3569" width="2" style="36" customWidth="1"/>
    <col min="3570" max="3570" width="2" style="36" bestFit="1" customWidth="1"/>
    <col min="3571" max="3571" width="1.28515625" style="36" bestFit="1" customWidth="1"/>
    <col min="3572" max="3572" width="2" style="36" bestFit="1" customWidth="1"/>
    <col min="3573" max="3573" width="2.140625" style="36" customWidth="1"/>
    <col min="3574" max="3574" width="1.140625" style="36" customWidth="1"/>
    <col min="3575" max="3575" width="0" style="36" hidden="1" customWidth="1"/>
    <col min="3576" max="3576" width="2" style="36" bestFit="1" customWidth="1"/>
    <col min="3577" max="3577" width="2.140625" style="36" customWidth="1"/>
    <col min="3578" max="3578" width="2" style="36" customWidth="1"/>
    <col min="3579" max="3579" width="2.28515625" style="36" customWidth="1"/>
    <col min="3580" max="3580" width="11.42578125" style="36"/>
    <col min="3581" max="3581" width="2" style="36" bestFit="1" customWidth="1"/>
    <col min="3582" max="3821" width="11.42578125" style="36"/>
    <col min="3822" max="3822" width="2.42578125" style="36" customWidth="1"/>
    <col min="3823" max="3823" width="2.140625" style="36" bestFit="1" customWidth="1"/>
    <col min="3824" max="3824" width="0.85546875" style="36" bestFit="1" customWidth="1"/>
    <col min="3825" max="3825" width="2" style="36" customWidth="1"/>
    <col min="3826" max="3826" width="2" style="36" bestFit="1" customWidth="1"/>
    <col min="3827" max="3827" width="1.28515625" style="36" bestFit="1" customWidth="1"/>
    <col min="3828" max="3828" width="2" style="36" bestFit="1" customWidth="1"/>
    <col min="3829" max="3829" width="2.140625" style="36" customWidth="1"/>
    <col min="3830" max="3830" width="1.140625" style="36" customWidth="1"/>
    <col min="3831" max="3831" width="0" style="36" hidden="1" customWidth="1"/>
    <col min="3832" max="3832" width="2" style="36" bestFit="1" customWidth="1"/>
    <col min="3833" max="3833" width="2.140625" style="36" customWidth="1"/>
    <col min="3834" max="3834" width="2" style="36" customWidth="1"/>
    <col min="3835" max="3835" width="2.28515625" style="36" customWidth="1"/>
    <col min="3836" max="3836" width="11.42578125" style="36"/>
    <col min="3837" max="3837" width="2" style="36" bestFit="1" customWidth="1"/>
    <col min="3838" max="4077" width="11.42578125" style="36"/>
    <col min="4078" max="4078" width="2.42578125" style="36" customWidth="1"/>
    <col min="4079" max="4079" width="2.140625" style="36" bestFit="1" customWidth="1"/>
    <col min="4080" max="4080" width="0.85546875" style="36" bestFit="1" customWidth="1"/>
    <col min="4081" max="4081" width="2" style="36" customWidth="1"/>
    <col min="4082" max="4082" width="2" style="36" bestFit="1" customWidth="1"/>
    <col min="4083" max="4083" width="1.28515625" style="36" bestFit="1" customWidth="1"/>
    <col min="4084" max="4084" width="2" style="36" bestFit="1" customWidth="1"/>
    <col min="4085" max="4085" width="2.140625" style="36" customWidth="1"/>
    <col min="4086" max="4086" width="1.140625" style="36" customWidth="1"/>
    <col min="4087" max="4087" width="0" style="36" hidden="1" customWidth="1"/>
    <col min="4088" max="4088" width="2" style="36" bestFit="1" customWidth="1"/>
    <col min="4089" max="4089" width="2.140625" style="36" customWidth="1"/>
    <col min="4090" max="4090" width="2" style="36" customWidth="1"/>
    <col min="4091" max="4091" width="2.28515625" style="36" customWidth="1"/>
    <col min="4092" max="4092" width="11.42578125" style="36"/>
    <col min="4093" max="4093" width="2" style="36" bestFit="1" customWidth="1"/>
    <col min="4094" max="4333" width="11.42578125" style="36"/>
    <col min="4334" max="4334" width="2.42578125" style="36" customWidth="1"/>
    <col min="4335" max="4335" width="2.140625" style="36" bestFit="1" customWidth="1"/>
    <col min="4336" max="4336" width="0.85546875" style="36" bestFit="1" customWidth="1"/>
    <col min="4337" max="4337" width="2" style="36" customWidth="1"/>
    <col min="4338" max="4338" width="2" style="36" bestFit="1" customWidth="1"/>
    <col min="4339" max="4339" width="1.28515625" style="36" bestFit="1" customWidth="1"/>
    <col min="4340" max="4340" width="2" style="36" bestFit="1" customWidth="1"/>
    <col min="4341" max="4341" width="2.140625" style="36" customWidth="1"/>
    <col min="4342" max="4342" width="1.140625" style="36" customWidth="1"/>
    <col min="4343" max="4343" width="0" style="36" hidden="1" customWidth="1"/>
    <col min="4344" max="4344" width="2" style="36" bestFit="1" customWidth="1"/>
    <col min="4345" max="4345" width="2.140625" style="36" customWidth="1"/>
    <col min="4346" max="4346" width="2" style="36" customWidth="1"/>
    <col min="4347" max="4347" width="2.28515625" style="36" customWidth="1"/>
    <col min="4348" max="4348" width="11.42578125" style="36"/>
    <col min="4349" max="4349" width="2" style="36" bestFit="1" customWidth="1"/>
    <col min="4350" max="4589" width="11.42578125" style="36"/>
    <col min="4590" max="4590" width="2.42578125" style="36" customWidth="1"/>
    <col min="4591" max="4591" width="2.140625" style="36" bestFit="1" customWidth="1"/>
    <col min="4592" max="4592" width="0.85546875" style="36" bestFit="1" customWidth="1"/>
    <col min="4593" max="4593" width="2" style="36" customWidth="1"/>
    <col min="4594" max="4594" width="2" style="36" bestFit="1" customWidth="1"/>
    <col min="4595" max="4595" width="1.28515625" style="36" bestFit="1" customWidth="1"/>
    <col min="4596" max="4596" width="2" style="36" bestFit="1" customWidth="1"/>
    <col min="4597" max="4597" width="2.140625" style="36" customWidth="1"/>
    <col min="4598" max="4598" width="1.140625" style="36" customWidth="1"/>
    <col min="4599" max="4599" width="0" style="36" hidden="1" customWidth="1"/>
    <col min="4600" max="4600" width="2" style="36" bestFit="1" customWidth="1"/>
    <col min="4601" max="4601" width="2.140625" style="36" customWidth="1"/>
    <col min="4602" max="4602" width="2" style="36" customWidth="1"/>
    <col min="4603" max="4603" width="2.28515625" style="36" customWidth="1"/>
    <col min="4604" max="4604" width="11.42578125" style="36"/>
    <col min="4605" max="4605" width="2" style="36" bestFit="1" customWidth="1"/>
    <col min="4606" max="4845" width="11.42578125" style="36"/>
    <col min="4846" max="4846" width="2.42578125" style="36" customWidth="1"/>
    <col min="4847" max="4847" width="2.140625" style="36" bestFit="1" customWidth="1"/>
    <col min="4848" max="4848" width="0.85546875" style="36" bestFit="1" customWidth="1"/>
    <col min="4849" max="4849" width="2" style="36" customWidth="1"/>
    <col min="4850" max="4850" width="2" style="36" bestFit="1" customWidth="1"/>
    <col min="4851" max="4851" width="1.28515625" style="36" bestFit="1" customWidth="1"/>
    <col min="4852" max="4852" width="2" style="36" bestFit="1" customWidth="1"/>
    <col min="4853" max="4853" width="2.140625" style="36" customWidth="1"/>
    <col min="4854" max="4854" width="1.140625" style="36" customWidth="1"/>
    <col min="4855" max="4855" width="0" style="36" hidden="1" customWidth="1"/>
    <col min="4856" max="4856" width="2" style="36" bestFit="1" customWidth="1"/>
    <col min="4857" max="4857" width="2.140625" style="36" customWidth="1"/>
    <col min="4858" max="4858" width="2" style="36" customWidth="1"/>
    <col min="4859" max="4859" width="2.28515625" style="36" customWidth="1"/>
    <col min="4860" max="4860" width="11.42578125" style="36"/>
    <col min="4861" max="4861" width="2" style="36" bestFit="1" customWidth="1"/>
    <col min="4862" max="5101" width="11.42578125" style="36"/>
    <col min="5102" max="5102" width="2.42578125" style="36" customWidth="1"/>
    <col min="5103" max="5103" width="2.140625" style="36" bestFit="1" customWidth="1"/>
    <col min="5104" max="5104" width="0.85546875" style="36" bestFit="1" customWidth="1"/>
    <col min="5105" max="5105" width="2" style="36" customWidth="1"/>
    <col min="5106" max="5106" width="2" style="36" bestFit="1" customWidth="1"/>
    <col min="5107" max="5107" width="1.28515625" style="36" bestFit="1" customWidth="1"/>
    <col min="5108" max="5108" width="2" style="36" bestFit="1" customWidth="1"/>
    <col min="5109" max="5109" width="2.140625" style="36" customWidth="1"/>
    <col min="5110" max="5110" width="1.140625" style="36" customWidth="1"/>
    <col min="5111" max="5111" width="0" style="36" hidden="1" customWidth="1"/>
    <col min="5112" max="5112" width="2" style="36" bestFit="1" customWidth="1"/>
    <col min="5113" max="5113" width="2.140625" style="36" customWidth="1"/>
    <col min="5114" max="5114" width="2" style="36" customWidth="1"/>
    <col min="5115" max="5115" width="2.28515625" style="36" customWidth="1"/>
    <col min="5116" max="5116" width="11.42578125" style="36"/>
    <col min="5117" max="5117" width="2" style="36" bestFit="1" customWidth="1"/>
    <col min="5118" max="5357" width="11.42578125" style="36"/>
    <col min="5358" max="5358" width="2.42578125" style="36" customWidth="1"/>
    <col min="5359" max="5359" width="2.140625" style="36" bestFit="1" customWidth="1"/>
    <col min="5360" max="5360" width="0.85546875" style="36" bestFit="1" customWidth="1"/>
    <col min="5361" max="5361" width="2" style="36" customWidth="1"/>
    <col min="5362" max="5362" width="2" style="36" bestFit="1" customWidth="1"/>
    <col min="5363" max="5363" width="1.28515625" style="36" bestFit="1" customWidth="1"/>
    <col min="5364" max="5364" width="2" style="36" bestFit="1" customWidth="1"/>
    <col min="5365" max="5365" width="2.140625" style="36" customWidth="1"/>
    <col min="5366" max="5366" width="1.140625" style="36" customWidth="1"/>
    <col min="5367" max="5367" width="0" style="36" hidden="1" customWidth="1"/>
    <col min="5368" max="5368" width="2" style="36" bestFit="1" customWidth="1"/>
    <col min="5369" max="5369" width="2.140625" style="36" customWidth="1"/>
    <col min="5370" max="5370" width="2" style="36" customWidth="1"/>
    <col min="5371" max="5371" width="2.28515625" style="36" customWidth="1"/>
    <col min="5372" max="5372" width="11.42578125" style="36"/>
    <col min="5373" max="5373" width="2" style="36" bestFit="1" customWidth="1"/>
    <col min="5374" max="5613" width="11.42578125" style="36"/>
    <col min="5614" max="5614" width="2.42578125" style="36" customWidth="1"/>
    <col min="5615" max="5615" width="2.140625" style="36" bestFit="1" customWidth="1"/>
    <col min="5616" max="5616" width="0.85546875" style="36" bestFit="1" customWidth="1"/>
    <col min="5617" max="5617" width="2" style="36" customWidth="1"/>
    <col min="5618" max="5618" width="2" style="36" bestFit="1" customWidth="1"/>
    <col min="5619" max="5619" width="1.28515625" style="36" bestFit="1" customWidth="1"/>
    <col min="5620" max="5620" width="2" style="36" bestFit="1" customWidth="1"/>
    <col min="5621" max="5621" width="2.140625" style="36" customWidth="1"/>
    <col min="5622" max="5622" width="1.140625" style="36" customWidth="1"/>
    <col min="5623" max="5623" width="0" style="36" hidden="1" customWidth="1"/>
    <col min="5624" max="5624" width="2" style="36" bestFit="1" customWidth="1"/>
    <col min="5625" max="5625" width="2.140625" style="36" customWidth="1"/>
    <col min="5626" max="5626" width="2" style="36" customWidth="1"/>
    <col min="5627" max="5627" width="2.28515625" style="36" customWidth="1"/>
    <col min="5628" max="5628" width="11.42578125" style="36"/>
    <col min="5629" max="5629" width="2" style="36" bestFit="1" customWidth="1"/>
    <col min="5630" max="5869" width="11.42578125" style="36"/>
    <col min="5870" max="5870" width="2.42578125" style="36" customWidth="1"/>
    <col min="5871" max="5871" width="2.140625" style="36" bestFit="1" customWidth="1"/>
    <col min="5872" max="5872" width="0.85546875" style="36" bestFit="1" customWidth="1"/>
    <col min="5873" max="5873" width="2" style="36" customWidth="1"/>
    <col min="5874" max="5874" width="2" style="36" bestFit="1" customWidth="1"/>
    <col min="5875" max="5875" width="1.28515625" style="36" bestFit="1" customWidth="1"/>
    <col min="5876" max="5876" width="2" style="36" bestFit="1" customWidth="1"/>
    <col min="5877" max="5877" width="2.140625" style="36" customWidth="1"/>
    <col min="5878" max="5878" width="1.140625" style="36" customWidth="1"/>
    <col min="5879" max="5879" width="0" style="36" hidden="1" customWidth="1"/>
    <col min="5880" max="5880" width="2" style="36" bestFit="1" customWidth="1"/>
    <col min="5881" max="5881" width="2.140625" style="36" customWidth="1"/>
    <col min="5882" max="5882" width="2" style="36" customWidth="1"/>
    <col min="5883" max="5883" width="2.28515625" style="36" customWidth="1"/>
    <col min="5884" max="5884" width="11.42578125" style="36"/>
    <col min="5885" max="5885" width="2" style="36" bestFit="1" customWidth="1"/>
    <col min="5886" max="6125" width="11.42578125" style="36"/>
    <col min="6126" max="6126" width="2.42578125" style="36" customWidth="1"/>
    <col min="6127" max="6127" width="2.140625" style="36" bestFit="1" customWidth="1"/>
    <col min="6128" max="6128" width="0.85546875" style="36" bestFit="1" customWidth="1"/>
    <col min="6129" max="6129" width="2" style="36" customWidth="1"/>
    <col min="6130" max="6130" width="2" style="36" bestFit="1" customWidth="1"/>
    <col min="6131" max="6131" width="1.28515625" style="36" bestFit="1" customWidth="1"/>
    <col min="6132" max="6132" width="2" style="36" bestFit="1" customWidth="1"/>
    <col min="6133" max="6133" width="2.140625" style="36" customWidth="1"/>
    <col min="6134" max="6134" width="1.140625" style="36" customWidth="1"/>
    <col min="6135" max="6135" width="0" style="36" hidden="1" customWidth="1"/>
    <col min="6136" max="6136" width="2" style="36" bestFit="1" customWidth="1"/>
    <col min="6137" max="6137" width="2.140625" style="36" customWidth="1"/>
    <col min="6138" max="6138" width="2" style="36" customWidth="1"/>
    <col min="6139" max="6139" width="2.28515625" style="36" customWidth="1"/>
    <col min="6140" max="6140" width="11.42578125" style="36"/>
    <col min="6141" max="6141" width="2" style="36" bestFit="1" customWidth="1"/>
    <col min="6142" max="6381" width="11.42578125" style="36"/>
    <col min="6382" max="6382" width="2.42578125" style="36" customWidth="1"/>
    <col min="6383" max="6383" width="2.140625" style="36" bestFit="1" customWidth="1"/>
    <col min="6384" max="6384" width="0.85546875" style="36" bestFit="1" customWidth="1"/>
    <col min="6385" max="6385" width="2" style="36" customWidth="1"/>
    <col min="6386" max="6386" width="2" style="36" bestFit="1" customWidth="1"/>
    <col min="6387" max="6387" width="1.28515625" style="36" bestFit="1" customWidth="1"/>
    <col min="6388" max="6388" width="2" style="36" bestFit="1" customWidth="1"/>
    <col min="6389" max="6389" width="2.140625" style="36" customWidth="1"/>
    <col min="6390" max="6390" width="1.140625" style="36" customWidth="1"/>
    <col min="6391" max="6391" width="0" style="36" hidden="1" customWidth="1"/>
    <col min="6392" max="6392" width="2" style="36" bestFit="1" customWidth="1"/>
    <col min="6393" max="6393" width="2.140625" style="36" customWidth="1"/>
    <col min="6394" max="6394" width="2" style="36" customWidth="1"/>
    <col min="6395" max="6395" width="2.28515625" style="36" customWidth="1"/>
    <col min="6396" max="6396" width="11.42578125" style="36"/>
    <col min="6397" max="6397" width="2" style="36" bestFit="1" customWidth="1"/>
    <col min="6398" max="6637" width="11.42578125" style="36"/>
    <col min="6638" max="6638" width="2.42578125" style="36" customWidth="1"/>
    <col min="6639" max="6639" width="2.140625" style="36" bestFit="1" customWidth="1"/>
    <col min="6640" max="6640" width="0.85546875" style="36" bestFit="1" customWidth="1"/>
    <col min="6641" max="6641" width="2" style="36" customWidth="1"/>
    <col min="6642" max="6642" width="2" style="36" bestFit="1" customWidth="1"/>
    <col min="6643" max="6643" width="1.28515625" style="36" bestFit="1" customWidth="1"/>
    <col min="6644" max="6644" width="2" style="36" bestFit="1" customWidth="1"/>
    <col min="6645" max="6645" width="2.140625" style="36" customWidth="1"/>
    <col min="6646" max="6646" width="1.140625" style="36" customWidth="1"/>
    <col min="6647" max="6647" width="0" style="36" hidden="1" customWidth="1"/>
    <col min="6648" max="6648" width="2" style="36" bestFit="1" customWidth="1"/>
    <col min="6649" max="6649" width="2.140625" style="36" customWidth="1"/>
    <col min="6650" max="6650" width="2" style="36" customWidth="1"/>
    <col min="6651" max="6651" width="2.28515625" style="36" customWidth="1"/>
    <col min="6652" max="6652" width="11.42578125" style="36"/>
    <col min="6653" max="6653" width="2" style="36" bestFit="1" customWidth="1"/>
    <col min="6654" max="6893" width="11.42578125" style="36"/>
    <col min="6894" max="6894" width="2.42578125" style="36" customWidth="1"/>
    <col min="6895" max="6895" width="2.140625" style="36" bestFit="1" customWidth="1"/>
    <col min="6896" max="6896" width="0.85546875" style="36" bestFit="1" customWidth="1"/>
    <col min="6897" max="6897" width="2" style="36" customWidth="1"/>
    <col min="6898" max="6898" width="2" style="36" bestFit="1" customWidth="1"/>
    <col min="6899" max="6899" width="1.28515625" style="36" bestFit="1" customWidth="1"/>
    <col min="6900" max="6900" width="2" style="36" bestFit="1" customWidth="1"/>
    <col min="6901" max="6901" width="2.140625" style="36" customWidth="1"/>
    <col min="6902" max="6902" width="1.140625" style="36" customWidth="1"/>
    <col min="6903" max="6903" width="0" style="36" hidden="1" customWidth="1"/>
    <col min="6904" max="6904" width="2" style="36" bestFit="1" customWidth="1"/>
    <col min="6905" max="6905" width="2.140625" style="36" customWidth="1"/>
    <col min="6906" max="6906" width="2" style="36" customWidth="1"/>
    <col min="6907" max="6907" width="2.28515625" style="36" customWidth="1"/>
    <col min="6908" max="6908" width="11.42578125" style="36"/>
    <col min="6909" max="6909" width="2" style="36" bestFit="1" customWidth="1"/>
    <col min="6910" max="7149" width="11.42578125" style="36"/>
    <col min="7150" max="7150" width="2.42578125" style="36" customWidth="1"/>
    <col min="7151" max="7151" width="2.140625" style="36" bestFit="1" customWidth="1"/>
    <col min="7152" max="7152" width="0.85546875" style="36" bestFit="1" customWidth="1"/>
    <col min="7153" max="7153" width="2" style="36" customWidth="1"/>
    <col min="7154" max="7154" width="2" style="36" bestFit="1" customWidth="1"/>
    <col min="7155" max="7155" width="1.28515625" style="36" bestFit="1" customWidth="1"/>
    <col min="7156" max="7156" width="2" style="36" bestFit="1" customWidth="1"/>
    <col min="7157" max="7157" width="2.140625" style="36" customWidth="1"/>
    <col min="7158" max="7158" width="1.140625" style="36" customWidth="1"/>
    <col min="7159" max="7159" width="0" style="36" hidden="1" customWidth="1"/>
    <col min="7160" max="7160" width="2" style="36" bestFit="1" customWidth="1"/>
    <col min="7161" max="7161" width="2.140625" style="36" customWidth="1"/>
    <col min="7162" max="7162" width="2" style="36" customWidth="1"/>
    <col min="7163" max="7163" width="2.28515625" style="36" customWidth="1"/>
    <col min="7164" max="7164" width="11.42578125" style="36"/>
    <col min="7165" max="7165" width="2" style="36" bestFit="1" customWidth="1"/>
    <col min="7166" max="7405" width="11.42578125" style="36"/>
    <col min="7406" max="7406" width="2.42578125" style="36" customWidth="1"/>
    <col min="7407" max="7407" width="2.140625" style="36" bestFit="1" customWidth="1"/>
    <col min="7408" max="7408" width="0.85546875" style="36" bestFit="1" customWidth="1"/>
    <col min="7409" max="7409" width="2" style="36" customWidth="1"/>
    <col min="7410" max="7410" width="2" style="36" bestFit="1" customWidth="1"/>
    <col min="7411" max="7411" width="1.28515625" style="36" bestFit="1" customWidth="1"/>
    <col min="7412" max="7412" width="2" style="36" bestFit="1" customWidth="1"/>
    <col min="7413" max="7413" width="2.140625" style="36" customWidth="1"/>
    <col min="7414" max="7414" width="1.140625" style="36" customWidth="1"/>
    <col min="7415" max="7415" width="0" style="36" hidden="1" customWidth="1"/>
    <col min="7416" max="7416" width="2" style="36" bestFit="1" customWidth="1"/>
    <col min="7417" max="7417" width="2.140625" style="36" customWidth="1"/>
    <col min="7418" max="7418" width="2" style="36" customWidth="1"/>
    <col min="7419" max="7419" width="2.28515625" style="36" customWidth="1"/>
    <col min="7420" max="7420" width="11.42578125" style="36"/>
    <col min="7421" max="7421" width="2" style="36" bestFit="1" customWidth="1"/>
    <col min="7422" max="7661" width="11.42578125" style="36"/>
    <col min="7662" max="7662" width="2.42578125" style="36" customWidth="1"/>
    <col min="7663" max="7663" width="2.140625" style="36" bestFit="1" customWidth="1"/>
    <col min="7664" max="7664" width="0.85546875" style="36" bestFit="1" customWidth="1"/>
    <col min="7665" max="7665" width="2" style="36" customWidth="1"/>
    <col min="7666" max="7666" width="2" style="36" bestFit="1" customWidth="1"/>
    <col min="7667" max="7667" width="1.28515625" style="36" bestFit="1" customWidth="1"/>
    <col min="7668" max="7668" width="2" style="36" bestFit="1" customWidth="1"/>
    <col min="7669" max="7669" width="2.140625" style="36" customWidth="1"/>
    <col min="7670" max="7670" width="1.140625" style="36" customWidth="1"/>
    <col min="7671" max="7671" width="0" style="36" hidden="1" customWidth="1"/>
    <col min="7672" max="7672" width="2" style="36" bestFit="1" customWidth="1"/>
    <col min="7673" max="7673" width="2.140625" style="36" customWidth="1"/>
    <col min="7674" max="7674" width="2" style="36" customWidth="1"/>
    <col min="7675" max="7675" width="2.28515625" style="36" customWidth="1"/>
    <col min="7676" max="7676" width="11.42578125" style="36"/>
    <col min="7677" max="7677" width="2" style="36" bestFit="1" customWidth="1"/>
    <col min="7678" max="7917" width="11.42578125" style="36"/>
    <col min="7918" max="7918" width="2.42578125" style="36" customWidth="1"/>
    <col min="7919" max="7919" width="2.140625" style="36" bestFit="1" customWidth="1"/>
    <col min="7920" max="7920" width="0.85546875" style="36" bestFit="1" customWidth="1"/>
    <col min="7921" max="7921" width="2" style="36" customWidth="1"/>
    <col min="7922" max="7922" width="2" style="36" bestFit="1" customWidth="1"/>
    <col min="7923" max="7923" width="1.28515625" style="36" bestFit="1" customWidth="1"/>
    <col min="7924" max="7924" width="2" style="36" bestFit="1" customWidth="1"/>
    <col min="7925" max="7925" width="2.140625" style="36" customWidth="1"/>
    <col min="7926" max="7926" width="1.140625" style="36" customWidth="1"/>
    <col min="7927" max="7927" width="0" style="36" hidden="1" customWidth="1"/>
    <col min="7928" max="7928" width="2" style="36" bestFit="1" customWidth="1"/>
    <col min="7929" max="7929" width="2.140625" style="36" customWidth="1"/>
    <col min="7930" max="7930" width="2" style="36" customWidth="1"/>
    <col min="7931" max="7931" width="2.28515625" style="36" customWidth="1"/>
    <col min="7932" max="7932" width="11.42578125" style="36"/>
    <col min="7933" max="7933" width="2" style="36" bestFit="1" customWidth="1"/>
    <col min="7934" max="8173" width="11.42578125" style="36"/>
    <col min="8174" max="8174" width="2.42578125" style="36" customWidth="1"/>
    <col min="8175" max="8175" width="2.140625" style="36" bestFit="1" customWidth="1"/>
    <col min="8176" max="8176" width="0.85546875" style="36" bestFit="1" customWidth="1"/>
    <col min="8177" max="8177" width="2" style="36" customWidth="1"/>
    <col min="8178" max="8178" width="2" style="36" bestFit="1" customWidth="1"/>
    <col min="8179" max="8179" width="1.28515625" style="36" bestFit="1" customWidth="1"/>
    <col min="8180" max="8180" width="2" style="36" bestFit="1" customWidth="1"/>
    <col min="8181" max="8181" width="2.140625" style="36" customWidth="1"/>
    <col min="8182" max="8182" width="1.140625" style="36" customWidth="1"/>
    <col min="8183" max="8183" width="0" style="36" hidden="1" customWidth="1"/>
    <col min="8184" max="8184" width="2" style="36" bestFit="1" customWidth="1"/>
    <col min="8185" max="8185" width="2.140625" style="36" customWidth="1"/>
    <col min="8186" max="8186" width="2" style="36" customWidth="1"/>
    <col min="8187" max="8187" width="2.28515625" style="36" customWidth="1"/>
    <col min="8188" max="8188" width="11.42578125" style="36"/>
    <col min="8189" max="8189" width="2" style="36" bestFit="1" customWidth="1"/>
    <col min="8190" max="8429" width="11.42578125" style="36"/>
    <col min="8430" max="8430" width="2.42578125" style="36" customWidth="1"/>
    <col min="8431" max="8431" width="2.140625" style="36" bestFit="1" customWidth="1"/>
    <col min="8432" max="8432" width="0.85546875" style="36" bestFit="1" customWidth="1"/>
    <col min="8433" max="8433" width="2" style="36" customWidth="1"/>
    <col min="8434" max="8434" width="2" style="36" bestFit="1" customWidth="1"/>
    <col min="8435" max="8435" width="1.28515625" style="36" bestFit="1" customWidth="1"/>
    <col min="8436" max="8436" width="2" style="36" bestFit="1" customWidth="1"/>
    <col min="8437" max="8437" width="2.140625" style="36" customWidth="1"/>
    <col min="8438" max="8438" width="1.140625" style="36" customWidth="1"/>
    <col min="8439" max="8439" width="0" style="36" hidden="1" customWidth="1"/>
    <col min="8440" max="8440" width="2" style="36" bestFit="1" customWidth="1"/>
    <col min="8441" max="8441" width="2.140625" style="36" customWidth="1"/>
    <col min="8442" max="8442" width="2" style="36" customWidth="1"/>
    <col min="8443" max="8443" width="2.28515625" style="36" customWidth="1"/>
    <col min="8444" max="8444" width="11.42578125" style="36"/>
    <col min="8445" max="8445" width="2" style="36" bestFit="1" customWidth="1"/>
    <col min="8446" max="8685" width="11.42578125" style="36"/>
    <col min="8686" max="8686" width="2.42578125" style="36" customWidth="1"/>
    <col min="8687" max="8687" width="2.140625" style="36" bestFit="1" customWidth="1"/>
    <col min="8688" max="8688" width="0.85546875" style="36" bestFit="1" customWidth="1"/>
    <col min="8689" max="8689" width="2" style="36" customWidth="1"/>
    <col min="8690" max="8690" width="2" style="36" bestFit="1" customWidth="1"/>
    <col min="8691" max="8691" width="1.28515625" style="36" bestFit="1" customWidth="1"/>
    <col min="8692" max="8692" width="2" style="36" bestFit="1" customWidth="1"/>
    <col min="8693" max="8693" width="2.140625" style="36" customWidth="1"/>
    <col min="8694" max="8694" width="1.140625" style="36" customWidth="1"/>
    <col min="8695" max="8695" width="0" style="36" hidden="1" customWidth="1"/>
    <col min="8696" max="8696" width="2" style="36" bestFit="1" customWidth="1"/>
    <col min="8697" max="8697" width="2.140625" style="36" customWidth="1"/>
    <col min="8698" max="8698" width="2" style="36" customWidth="1"/>
    <col min="8699" max="8699" width="2.28515625" style="36" customWidth="1"/>
    <col min="8700" max="8700" width="11.42578125" style="36"/>
    <col min="8701" max="8701" width="2" style="36" bestFit="1" customWidth="1"/>
    <col min="8702" max="8941" width="11.42578125" style="36"/>
    <col min="8942" max="8942" width="2.42578125" style="36" customWidth="1"/>
    <col min="8943" max="8943" width="2.140625" style="36" bestFit="1" customWidth="1"/>
    <col min="8944" max="8944" width="0.85546875" style="36" bestFit="1" customWidth="1"/>
    <col min="8945" max="8945" width="2" style="36" customWidth="1"/>
    <col min="8946" max="8946" width="2" style="36" bestFit="1" customWidth="1"/>
    <col min="8947" max="8947" width="1.28515625" style="36" bestFit="1" customWidth="1"/>
    <col min="8948" max="8948" width="2" style="36" bestFit="1" customWidth="1"/>
    <col min="8949" max="8949" width="2.140625" style="36" customWidth="1"/>
    <col min="8950" max="8950" width="1.140625" style="36" customWidth="1"/>
    <col min="8951" max="8951" width="0" style="36" hidden="1" customWidth="1"/>
    <col min="8952" max="8952" width="2" style="36" bestFit="1" customWidth="1"/>
    <col min="8953" max="8953" width="2.140625" style="36" customWidth="1"/>
    <col min="8954" max="8954" width="2" style="36" customWidth="1"/>
    <col min="8955" max="8955" width="2.28515625" style="36" customWidth="1"/>
    <col min="8956" max="8956" width="11.42578125" style="36"/>
    <col min="8957" max="8957" width="2" style="36" bestFit="1" customWidth="1"/>
    <col min="8958" max="9197" width="11.42578125" style="36"/>
    <col min="9198" max="9198" width="2.42578125" style="36" customWidth="1"/>
    <col min="9199" max="9199" width="2.140625" style="36" bestFit="1" customWidth="1"/>
    <col min="9200" max="9200" width="0.85546875" style="36" bestFit="1" customWidth="1"/>
    <col min="9201" max="9201" width="2" style="36" customWidth="1"/>
    <col min="9202" max="9202" width="2" style="36" bestFit="1" customWidth="1"/>
    <col min="9203" max="9203" width="1.28515625" style="36" bestFit="1" customWidth="1"/>
    <col min="9204" max="9204" width="2" style="36" bestFit="1" customWidth="1"/>
    <col min="9205" max="9205" width="2.140625" style="36" customWidth="1"/>
    <col min="9206" max="9206" width="1.140625" style="36" customWidth="1"/>
    <col min="9207" max="9207" width="0" style="36" hidden="1" customWidth="1"/>
    <col min="9208" max="9208" width="2" style="36" bestFit="1" customWidth="1"/>
    <col min="9209" max="9209" width="2.140625" style="36" customWidth="1"/>
    <col min="9210" max="9210" width="2" style="36" customWidth="1"/>
    <col min="9211" max="9211" width="2.28515625" style="36" customWidth="1"/>
    <col min="9212" max="9212" width="11.42578125" style="36"/>
    <col min="9213" max="9213" width="2" style="36" bestFit="1" customWidth="1"/>
    <col min="9214" max="9453" width="11.42578125" style="36"/>
    <col min="9454" max="9454" width="2.42578125" style="36" customWidth="1"/>
    <col min="9455" max="9455" width="2.140625" style="36" bestFit="1" customWidth="1"/>
    <col min="9456" max="9456" width="0.85546875" style="36" bestFit="1" customWidth="1"/>
    <col min="9457" max="9457" width="2" style="36" customWidth="1"/>
    <col min="9458" max="9458" width="2" style="36" bestFit="1" customWidth="1"/>
    <col min="9459" max="9459" width="1.28515625" style="36" bestFit="1" customWidth="1"/>
    <col min="9460" max="9460" width="2" style="36" bestFit="1" customWidth="1"/>
    <col min="9461" max="9461" width="2.140625" style="36" customWidth="1"/>
    <col min="9462" max="9462" width="1.140625" style="36" customWidth="1"/>
    <col min="9463" max="9463" width="0" style="36" hidden="1" customWidth="1"/>
    <col min="9464" max="9464" width="2" style="36" bestFit="1" customWidth="1"/>
    <col min="9465" max="9465" width="2.140625" style="36" customWidth="1"/>
    <col min="9466" max="9466" width="2" style="36" customWidth="1"/>
    <col min="9467" max="9467" width="2.28515625" style="36" customWidth="1"/>
    <col min="9468" max="9468" width="11.42578125" style="36"/>
    <col min="9469" max="9469" width="2" style="36" bestFit="1" customWidth="1"/>
    <col min="9470" max="9709" width="11.42578125" style="36"/>
    <col min="9710" max="9710" width="2.42578125" style="36" customWidth="1"/>
    <col min="9711" max="9711" width="2.140625" style="36" bestFit="1" customWidth="1"/>
    <col min="9712" max="9712" width="0.85546875" style="36" bestFit="1" customWidth="1"/>
    <col min="9713" max="9713" width="2" style="36" customWidth="1"/>
    <col min="9714" max="9714" width="2" style="36" bestFit="1" customWidth="1"/>
    <col min="9715" max="9715" width="1.28515625" style="36" bestFit="1" customWidth="1"/>
    <col min="9716" max="9716" width="2" style="36" bestFit="1" customWidth="1"/>
    <col min="9717" max="9717" width="2.140625" style="36" customWidth="1"/>
    <col min="9718" max="9718" width="1.140625" style="36" customWidth="1"/>
    <col min="9719" max="9719" width="0" style="36" hidden="1" customWidth="1"/>
    <col min="9720" max="9720" width="2" style="36" bestFit="1" customWidth="1"/>
    <col min="9721" max="9721" width="2.140625" style="36" customWidth="1"/>
    <col min="9722" max="9722" width="2" style="36" customWidth="1"/>
    <col min="9723" max="9723" width="2.28515625" style="36" customWidth="1"/>
    <col min="9724" max="9724" width="11.42578125" style="36"/>
    <col min="9725" max="9725" width="2" style="36" bestFit="1" customWidth="1"/>
    <col min="9726" max="9965" width="11.42578125" style="36"/>
    <col min="9966" max="9966" width="2.42578125" style="36" customWidth="1"/>
    <col min="9967" max="9967" width="2.140625" style="36" bestFit="1" customWidth="1"/>
    <col min="9968" max="9968" width="0.85546875" style="36" bestFit="1" customWidth="1"/>
    <col min="9969" max="9969" width="2" style="36" customWidth="1"/>
    <col min="9970" max="9970" width="2" style="36" bestFit="1" customWidth="1"/>
    <col min="9971" max="9971" width="1.28515625" style="36" bestFit="1" customWidth="1"/>
    <col min="9972" max="9972" width="2" style="36" bestFit="1" customWidth="1"/>
    <col min="9973" max="9973" width="2.140625" style="36" customWidth="1"/>
    <col min="9974" max="9974" width="1.140625" style="36" customWidth="1"/>
    <col min="9975" max="9975" width="0" style="36" hidden="1" customWidth="1"/>
    <col min="9976" max="9976" width="2" style="36" bestFit="1" customWidth="1"/>
    <col min="9977" max="9977" width="2.140625" style="36" customWidth="1"/>
    <col min="9978" max="9978" width="2" style="36" customWidth="1"/>
    <col min="9979" max="9979" width="2.28515625" style="36" customWidth="1"/>
    <col min="9980" max="9980" width="11.42578125" style="36"/>
    <col min="9981" max="9981" width="2" style="36" bestFit="1" customWidth="1"/>
    <col min="9982" max="10221" width="11.42578125" style="36"/>
    <col min="10222" max="10222" width="2.42578125" style="36" customWidth="1"/>
    <col min="10223" max="10223" width="2.140625" style="36" bestFit="1" customWidth="1"/>
    <col min="10224" max="10224" width="0.85546875" style="36" bestFit="1" customWidth="1"/>
    <col min="10225" max="10225" width="2" style="36" customWidth="1"/>
    <col min="10226" max="10226" width="2" style="36" bestFit="1" customWidth="1"/>
    <col min="10227" max="10227" width="1.28515625" style="36" bestFit="1" customWidth="1"/>
    <col min="10228" max="10228" width="2" style="36" bestFit="1" customWidth="1"/>
    <col min="10229" max="10229" width="2.140625" style="36" customWidth="1"/>
    <col min="10230" max="10230" width="1.140625" style="36" customWidth="1"/>
    <col min="10231" max="10231" width="0" style="36" hidden="1" customWidth="1"/>
    <col min="10232" max="10232" width="2" style="36" bestFit="1" customWidth="1"/>
    <col min="10233" max="10233" width="2.140625" style="36" customWidth="1"/>
    <col min="10234" max="10234" width="2" style="36" customWidth="1"/>
    <col min="10235" max="10235" width="2.28515625" style="36" customWidth="1"/>
    <col min="10236" max="10236" width="11.42578125" style="36"/>
    <col min="10237" max="10237" width="2" style="36" bestFit="1" customWidth="1"/>
    <col min="10238" max="10477" width="11.42578125" style="36"/>
    <col min="10478" max="10478" width="2.42578125" style="36" customWidth="1"/>
    <col min="10479" max="10479" width="2.140625" style="36" bestFit="1" customWidth="1"/>
    <col min="10480" max="10480" width="0.85546875" style="36" bestFit="1" customWidth="1"/>
    <col min="10481" max="10481" width="2" style="36" customWidth="1"/>
    <col min="10482" max="10482" width="2" style="36" bestFit="1" customWidth="1"/>
    <col min="10483" max="10483" width="1.28515625" style="36" bestFit="1" customWidth="1"/>
    <col min="10484" max="10484" width="2" style="36" bestFit="1" customWidth="1"/>
    <col min="10485" max="10485" width="2.140625" style="36" customWidth="1"/>
    <col min="10486" max="10486" width="1.140625" style="36" customWidth="1"/>
    <col min="10487" max="10487" width="0" style="36" hidden="1" customWidth="1"/>
    <col min="10488" max="10488" width="2" style="36" bestFit="1" customWidth="1"/>
    <col min="10489" max="10489" width="2.140625" style="36" customWidth="1"/>
    <col min="10490" max="10490" width="2" style="36" customWidth="1"/>
    <col min="10491" max="10491" width="2.28515625" style="36" customWidth="1"/>
    <col min="10492" max="10492" width="11.42578125" style="36"/>
    <col min="10493" max="10493" width="2" style="36" bestFit="1" customWidth="1"/>
    <col min="10494" max="10733" width="11.42578125" style="36"/>
    <col min="10734" max="10734" width="2.42578125" style="36" customWidth="1"/>
    <col min="10735" max="10735" width="2.140625" style="36" bestFit="1" customWidth="1"/>
    <col min="10736" max="10736" width="0.85546875" style="36" bestFit="1" customWidth="1"/>
    <col min="10737" max="10737" width="2" style="36" customWidth="1"/>
    <col min="10738" max="10738" width="2" style="36" bestFit="1" customWidth="1"/>
    <col min="10739" max="10739" width="1.28515625" style="36" bestFit="1" customWidth="1"/>
    <col min="10740" max="10740" width="2" style="36" bestFit="1" customWidth="1"/>
    <col min="10741" max="10741" width="2.140625" style="36" customWidth="1"/>
    <col min="10742" max="10742" width="1.140625" style="36" customWidth="1"/>
    <col min="10743" max="10743" width="0" style="36" hidden="1" customWidth="1"/>
    <col min="10744" max="10744" width="2" style="36" bestFit="1" customWidth="1"/>
    <col min="10745" max="10745" width="2.140625" style="36" customWidth="1"/>
    <col min="10746" max="10746" width="2" style="36" customWidth="1"/>
    <col min="10747" max="10747" width="2.28515625" style="36" customWidth="1"/>
    <col min="10748" max="10748" width="11.42578125" style="36"/>
    <col min="10749" max="10749" width="2" style="36" bestFit="1" customWidth="1"/>
    <col min="10750" max="10989" width="11.42578125" style="36"/>
    <col min="10990" max="10990" width="2.42578125" style="36" customWidth="1"/>
    <col min="10991" max="10991" width="2.140625" style="36" bestFit="1" customWidth="1"/>
    <col min="10992" max="10992" width="0.85546875" style="36" bestFit="1" customWidth="1"/>
    <col min="10993" max="10993" width="2" style="36" customWidth="1"/>
    <col min="10994" max="10994" width="2" style="36" bestFit="1" customWidth="1"/>
    <col min="10995" max="10995" width="1.28515625" style="36" bestFit="1" customWidth="1"/>
    <col min="10996" max="10996" width="2" style="36" bestFit="1" customWidth="1"/>
    <col min="10997" max="10997" width="2.140625" style="36" customWidth="1"/>
    <col min="10998" max="10998" width="1.140625" style="36" customWidth="1"/>
    <col min="10999" max="10999" width="0" style="36" hidden="1" customWidth="1"/>
    <col min="11000" max="11000" width="2" style="36" bestFit="1" customWidth="1"/>
    <col min="11001" max="11001" width="2.140625" style="36" customWidth="1"/>
    <col min="11002" max="11002" width="2" style="36" customWidth="1"/>
    <col min="11003" max="11003" width="2.28515625" style="36" customWidth="1"/>
    <col min="11004" max="11004" width="11.42578125" style="36"/>
    <col min="11005" max="11005" width="2" style="36" bestFit="1" customWidth="1"/>
    <col min="11006" max="11245" width="11.42578125" style="36"/>
    <col min="11246" max="11246" width="2.42578125" style="36" customWidth="1"/>
    <col min="11247" max="11247" width="2.140625" style="36" bestFit="1" customWidth="1"/>
    <col min="11248" max="11248" width="0.85546875" style="36" bestFit="1" customWidth="1"/>
    <col min="11249" max="11249" width="2" style="36" customWidth="1"/>
    <col min="11250" max="11250" width="2" style="36" bestFit="1" customWidth="1"/>
    <col min="11251" max="11251" width="1.28515625" style="36" bestFit="1" customWidth="1"/>
    <col min="11252" max="11252" width="2" style="36" bestFit="1" customWidth="1"/>
    <col min="11253" max="11253" width="2.140625" style="36" customWidth="1"/>
    <col min="11254" max="11254" width="1.140625" style="36" customWidth="1"/>
    <col min="11255" max="11255" width="0" style="36" hidden="1" customWidth="1"/>
    <col min="11256" max="11256" width="2" style="36" bestFit="1" customWidth="1"/>
    <col min="11257" max="11257" width="2.140625" style="36" customWidth="1"/>
    <col min="11258" max="11258" width="2" style="36" customWidth="1"/>
    <col min="11259" max="11259" width="2.28515625" style="36" customWidth="1"/>
    <col min="11260" max="11260" width="11.42578125" style="36"/>
    <col min="11261" max="11261" width="2" style="36" bestFit="1" customWidth="1"/>
    <col min="11262" max="11501" width="11.42578125" style="36"/>
    <col min="11502" max="11502" width="2.42578125" style="36" customWidth="1"/>
    <col min="11503" max="11503" width="2.140625" style="36" bestFit="1" customWidth="1"/>
    <col min="11504" max="11504" width="0.85546875" style="36" bestFit="1" customWidth="1"/>
    <col min="11505" max="11505" width="2" style="36" customWidth="1"/>
    <col min="11506" max="11506" width="2" style="36" bestFit="1" customWidth="1"/>
    <col min="11507" max="11507" width="1.28515625" style="36" bestFit="1" customWidth="1"/>
    <col min="11508" max="11508" width="2" style="36" bestFit="1" customWidth="1"/>
    <col min="11509" max="11509" width="2.140625" style="36" customWidth="1"/>
    <col min="11510" max="11510" width="1.140625" style="36" customWidth="1"/>
    <col min="11511" max="11511" width="0" style="36" hidden="1" customWidth="1"/>
    <col min="11512" max="11512" width="2" style="36" bestFit="1" customWidth="1"/>
    <col min="11513" max="11513" width="2.140625" style="36" customWidth="1"/>
    <col min="11514" max="11514" width="2" style="36" customWidth="1"/>
    <col min="11515" max="11515" width="2.28515625" style="36" customWidth="1"/>
    <col min="11516" max="11516" width="11.42578125" style="36"/>
    <col min="11517" max="11517" width="2" style="36" bestFit="1" customWidth="1"/>
    <col min="11518" max="11757" width="11.42578125" style="36"/>
    <col min="11758" max="11758" width="2.42578125" style="36" customWidth="1"/>
    <col min="11759" max="11759" width="2.140625" style="36" bestFit="1" customWidth="1"/>
    <col min="11760" max="11760" width="0.85546875" style="36" bestFit="1" customWidth="1"/>
    <col min="11761" max="11761" width="2" style="36" customWidth="1"/>
    <col min="11762" max="11762" width="2" style="36" bestFit="1" customWidth="1"/>
    <col min="11763" max="11763" width="1.28515625" style="36" bestFit="1" customWidth="1"/>
    <col min="11764" max="11764" width="2" style="36" bestFit="1" customWidth="1"/>
    <col min="11765" max="11765" width="2.140625" style="36" customWidth="1"/>
    <col min="11766" max="11766" width="1.140625" style="36" customWidth="1"/>
    <col min="11767" max="11767" width="0" style="36" hidden="1" customWidth="1"/>
    <col min="11768" max="11768" width="2" style="36" bestFit="1" customWidth="1"/>
    <col min="11769" max="11769" width="2.140625" style="36" customWidth="1"/>
    <col min="11770" max="11770" width="2" style="36" customWidth="1"/>
    <col min="11771" max="11771" width="2.28515625" style="36" customWidth="1"/>
    <col min="11772" max="11772" width="11.42578125" style="36"/>
    <col min="11773" max="11773" width="2" style="36" bestFit="1" customWidth="1"/>
    <col min="11774" max="12013" width="11.42578125" style="36"/>
    <col min="12014" max="12014" width="2.42578125" style="36" customWidth="1"/>
    <col min="12015" max="12015" width="2.140625" style="36" bestFit="1" customWidth="1"/>
    <col min="12016" max="12016" width="0.85546875" style="36" bestFit="1" customWidth="1"/>
    <col min="12017" max="12017" width="2" style="36" customWidth="1"/>
    <col min="12018" max="12018" width="2" style="36" bestFit="1" customWidth="1"/>
    <col min="12019" max="12019" width="1.28515625" style="36" bestFit="1" customWidth="1"/>
    <col min="12020" max="12020" width="2" style="36" bestFit="1" customWidth="1"/>
    <col min="12021" max="12021" width="2.140625" style="36" customWidth="1"/>
    <col min="12022" max="12022" width="1.140625" style="36" customWidth="1"/>
    <col min="12023" max="12023" width="0" style="36" hidden="1" customWidth="1"/>
    <col min="12024" max="12024" width="2" style="36" bestFit="1" customWidth="1"/>
    <col min="12025" max="12025" width="2.140625" style="36" customWidth="1"/>
    <col min="12026" max="12026" width="2" style="36" customWidth="1"/>
    <col min="12027" max="12027" width="2.28515625" style="36" customWidth="1"/>
    <col min="12028" max="12028" width="11.42578125" style="36"/>
    <col min="12029" max="12029" width="2" style="36" bestFit="1" customWidth="1"/>
    <col min="12030" max="12269" width="11.42578125" style="36"/>
    <col min="12270" max="12270" width="2.42578125" style="36" customWidth="1"/>
    <col min="12271" max="12271" width="2.140625" style="36" bestFit="1" customWidth="1"/>
    <col min="12272" max="12272" width="0.85546875" style="36" bestFit="1" customWidth="1"/>
    <col min="12273" max="12273" width="2" style="36" customWidth="1"/>
    <col min="12274" max="12274" width="2" style="36" bestFit="1" customWidth="1"/>
    <col min="12275" max="12275" width="1.28515625" style="36" bestFit="1" customWidth="1"/>
    <col min="12276" max="12276" width="2" style="36" bestFit="1" customWidth="1"/>
    <col min="12277" max="12277" width="2.140625" style="36" customWidth="1"/>
    <col min="12278" max="12278" width="1.140625" style="36" customWidth="1"/>
    <col min="12279" max="12279" width="0" style="36" hidden="1" customWidth="1"/>
    <col min="12280" max="12280" width="2" style="36" bestFit="1" customWidth="1"/>
    <col min="12281" max="12281" width="2.140625" style="36" customWidth="1"/>
    <col min="12282" max="12282" width="2" style="36" customWidth="1"/>
    <col min="12283" max="12283" width="2.28515625" style="36" customWidth="1"/>
    <col min="12284" max="12284" width="11.42578125" style="36"/>
    <col min="12285" max="12285" width="2" style="36" bestFit="1" customWidth="1"/>
    <col min="12286" max="12525" width="11.42578125" style="36"/>
    <col min="12526" max="12526" width="2.42578125" style="36" customWidth="1"/>
    <col min="12527" max="12527" width="2.140625" style="36" bestFit="1" customWidth="1"/>
    <col min="12528" max="12528" width="0.85546875" style="36" bestFit="1" customWidth="1"/>
    <col min="12529" max="12529" width="2" style="36" customWidth="1"/>
    <col min="12530" max="12530" width="2" style="36" bestFit="1" customWidth="1"/>
    <col min="12531" max="12531" width="1.28515625" style="36" bestFit="1" customWidth="1"/>
    <col min="12532" max="12532" width="2" style="36" bestFit="1" customWidth="1"/>
    <col min="12533" max="12533" width="2.140625" style="36" customWidth="1"/>
    <col min="12534" max="12534" width="1.140625" style="36" customWidth="1"/>
    <col min="12535" max="12535" width="0" style="36" hidden="1" customWidth="1"/>
    <col min="12536" max="12536" width="2" style="36" bestFit="1" customWidth="1"/>
    <col min="12537" max="12537" width="2.140625" style="36" customWidth="1"/>
    <col min="12538" max="12538" width="2" style="36" customWidth="1"/>
    <col min="12539" max="12539" width="2.28515625" style="36" customWidth="1"/>
    <col min="12540" max="12540" width="11.42578125" style="36"/>
    <col min="12541" max="12541" width="2" style="36" bestFit="1" customWidth="1"/>
    <col min="12542" max="12781" width="11.42578125" style="36"/>
    <col min="12782" max="12782" width="2.42578125" style="36" customWidth="1"/>
    <col min="12783" max="12783" width="2.140625" style="36" bestFit="1" customWidth="1"/>
    <col min="12784" max="12784" width="0.85546875" style="36" bestFit="1" customWidth="1"/>
    <col min="12785" max="12785" width="2" style="36" customWidth="1"/>
    <col min="12786" max="12786" width="2" style="36" bestFit="1" customWidth="1"/>
    <col min="12787" max="12787" width="1.28515625" style="36" bestFit="1" customWidth="1"/>
    <col min="12788" max="12788" width="2" style="36" bestFit="1" customWidth="1"/>
    <col min="12789" max="12789" width="2.140625" style="36" customWidth="1"/>
    <col min="12790" max="12790" width="1.140625" style="36" customWidth="1"/>
    <col min="12791" max="12791" width="0" style="36" hidden="1" customWidth="1"/>
    <col min="12792" max="12792" width="2" style="36" bestFit="1" customWidth="1"/>
    <col min="12793" max="12793" width="2.140625" style="36" customWidth="1"/>
    <col min="12794" max="12794" width="2" style="36" customWidth="1"/>
    <col min="12795" max="12795" width="2.28515625" style="36" customWidth="1"/>
    <col min="12796" max="12796" width="11.42578125" style="36"/>
    <col min="12797" max="12797" width="2" style="36" bestFit="1" customWidth="1"/>
    <col min="12798" max="13037" width="11.42578125" style="36"/>
    <col min="13038" max="13038" width="2.42578125" style="36" customWidth="1"/>
    <col min="13039" max="13039" width="2.140625" style="36" bestFit="1" customWidth="1"/>
    <col min="13040" max="13040" width="0.85546875" style="36" bestFit="1" customWidth="1"/>
    <col min="13041" max="13041" width="2" style="36" customWidth="1"/>
    <col min="13042" max="13042" width="2" style="36" bestFit="1" customWidth="1"/>
    <col min="13043" max="13043" width="1.28515625" style="36" bestFit="1" customWidth="1"/>
    <col min="13044" max="13044" width="2" style="36" bestFit="1" customWidth="1"/>
    <col min="13045" max="13045" width="2.140625" style="36" customWidth="1"/>
    <col min="13046" max="13046" width="1.140625" style="36" customWidth="1"/>
    <col min="13047" max="13047" width="0" style="36" hidden="1" customWidth="1"/>
    <col min="13048" max="13048" width="2" style="36" bestFit="1" customWidth="1"/>
    <col min="13049" max="13049" width="2.140625" style="36" customWidth="1"/>
    <col min="13050" max="13050" width="2" style="36" customWidth="1"/>
    <col min="13051" max="13051" width="2.28515625" style="36" customWidth="1"/>
    <col min="13052" max="13052" width="11.42578125" style="36"/>
    <col min="13053" max="13053" width="2" style="36" bestFit="1" customWidth="1"/>
    <col min="13054" max="13293" width="11.42578125" style="36"/>
    <col min="13294" max="13294" width="2.42578125" style="36" customWidth="1"/>
    <col min="13295" max="13295" width="2.140625" style="36" bestFit="1" customWidth="1"/>
    <col min="13296" max="13296" width="0.85546875" style="36" bestFit="1" customWidth="1"/>
    <col min="13297" max="13297" width="2" style="36" customWidth="1"/>
    <col min="13298" max="13298" width="2" style="36" bestFit="1" customWidth="1"/>
    <col min="13299" max="13299" width="1.28515625" style="36" bestFit="1" customWidth="1"/>
    <col min="13300" max="13300" width="2" style="36" bestFit="1" customWidth="1"/>
    <col min="13301" max="13301" width="2.140625" style="36" customWidth="1"/>
    <col min="13302" max="13302" width="1.140625" style="36" customWidth="1"/>
    <col min="13303" max="13303" width="0" style="36" hidden="1" customWidth="1"/>
    <col min="13304" max="13304" width="2" style="36" bestFit="1" customWidth="1"/>
    <col min="13305" max="13305" width="2.140625" style="36" customWidth="1"/>
    <col min="13306" max="13306" width="2" style="36" customWidth="1"/>
    <col min="13307" max="13307" width="2.28515625" style="36" customWidth="1"/>
    <col min="13308" max="13308" width="11.42578125" style="36"/>
    <col min="13309" max="13309" width="2" style="36" bestFit="1" customWidth="1"/>
    <col min="13310" max="13549" width="11.42578125" style="36"/>
    <col min="13550" max="13550" width="2.42578125" style="36" customWidth="1"/>
    <col min="13551" max="13551" width="2.140625" style="36" bestFit="1" customWidth="1"/>
    <col min="13552" max="13552" width="0.85546875" style="36" bestFit="1" customWidth="1"/>
    <col min="13553" max="13553" width="2" style="36" customWidth="1"/>
    <col min="13554" max="13554" width="2" style="36" bestFit="1" customWidth="1"/>
    <col min="13555" max="13555" width="1.28515625" style="36" bestFit="1" customWidth="1"/>
    <col min="13556" max="13556" width="2" style="36" bestFit="1" customWidth="1"/>
    <col min="13557" max="13557" width="2.140625" style="36" customWidth="1"/>
    <col min="13558" max="13558" width="1.140625" style="36" customWidth="1"/>
    <col min="13559" max="13559" width="0" style="36" hidden="1" customWidth="1"/>
    <col min="13560" max="13560" width="2" style="36" bestFit="1" customWidth="1"/>
    <col min="13561" max="13561" width="2.140625" style="36" customWidth="1"/>
    <col min="13562" max="13562" width="2" style="36" customWidth="1"/>
    <col min="13563" max="13563" width="2.28515625" style="36" customWidth="1"/>
    <col min="13564" max="13564" width="11.42578125" style="36"/>
    <col min="13565" max="13565" width="2" style="36" bestFit="1" customWidth="1"/>
    <col min="13566" max="13805" width="11.42578125" style="36"/>
    <col min="13806" max="13806" width="2.42578125" style="36" customWidth="1"/>
    <col min="13807" max="13807" width="2.140625" style="36" bestFit="1" customWidth="1"/>
    <col min="13808" max="13808" width="0.85546875" style="36" bestFit="1" customWidth="1"/>
    <col min="13809" max="13809" width="2" style="36" customWidth="1"/>
    <col min="13810" max="13810" width="2" style="36" bestFit="1" customWidth="1"/>
    <col min="13811" max="13811" width="1.28515625" style="36" bestFit="1" customWidth="1"/>
    <col min="13812" max="13812" width="2" style="36" bestFit="1" customWidth="1"/>
    <col min="13813" max="13813" width="2.140625" style="36" customWidth="1"/>
    <col min="13814" max="13814" width="1.140625" style="36" customWidth="1"/>
    <col min="13815" max="13815" width="0" style="36" hidden="1" customWidth="1"/>
    <col min="13816" max="13816" width="2" style="36" bestFit="1" customWidth="1"/>
    <col min="13817" max="13817" width="2.140625" style="36" customWidth="1"/>
    <col min="13818" max="13818" width="2" style="36" customWidth="1"/>
    <col min="13819" max="13819" width="2.28515625" style="36" customWidth="1"/>
    <col min="13820" max="13820" width="11.42578125" style="36"/>
    <col min="13821" max="13821" width="2" style="36" bestFit="1" customWidth="1"/>
    <col min="13822" max="14061" width="11.42578125" style="36"/>
    <col min="14062" max="14062" width="2.42578125" style="36" customWidth="1"/>
    <col min="14063" max="14063" width="2.140625" style="36" bestFit="1" customWidth="1"/>
    <col min="14064" max="14064" width="0.85546875" style="36" bestFit="1" customWidth="1"/>
    <col min="14065" max="14065" width="2" style="36" customWidth="1"/>
    <col min="14066" max="14066" width="2" style="36" bestFit="1" customWidth="1"/>
    <col min="14067" max="14067" width="1.28515625" style="36" bestFit="1" customWidth="1"/>
    <col min="14068" max="14068" width="2" style="36" bestFit="1" customWidth="1"/>
    <col min="14069" max="14069" width="2.140625" style="36" customWidth="1"/>
    <col min="14070" max="14070" width="1.140625" style="36" customWidth="1"/>
    <col min="14071" max="14071" width="0" style="36" hidden="1" customWidth="1"/>
    <col min="14072" max="14072" width="2" style="36" bestFit="1" customWidth="1"/>
    <col min="14073" max="14073" width="2.140625" style="36" customWidth="1"/>
    <col min="14074" max="14074" width="2" style="36" customWidth="1"/>
    <col min="14075" max="14075" width="2.28515625" style="36" customWidth="1"/>
    <col min="14076" max="14076" width="11.42578125" style="36"/>
    <col min="14077" max="14077" width="2" style="36" bestFit="1" customWidth="1"/>
    <col min="14078" max="14317" width="11.42578125" style="36"/>
    <col min="14318" max="14318" width="2.42578125" style="36" customWidth="1"/>
    <col min="14319" max="14319" width="2.140625" style="36" bestFit="1" customWidth="1"/>
    <col min="14320" max="14320" width="0.85546875" style="36" bestFit="1" customWidth="1"/>
    <col min="14321" max="14321" width="2" style="36" customWidth="1"/>
    <col min="14322" max="14322" width="2" style="36" bestFit="1" customWidth="1"/>
    <col min="14323" max="14323" width="1.28515625" style="36" bestFit="1" customWidth="1"/>
    <col min="14324" max="14324" width="2" style="36" bestFit="1" customWidth="1"/>
    <col min="14325" max="14325" width="2.140625" style="36" customWidth="1"/>
    <col min="14326" max="14326" width="1.140625" style="36" customWidth="1"/>
    <col min="14327" max="14327" width="0" style="36" hidden="1" customWidth="1"/>
    <col min="14328" max="14328" width="2" style="36" bestFit="1" customWidth="1"/>
    <col min="14329" max="14329" width="2.140625" style="36" customWidth="1"/>
    <col min="14330" max="14330" width="2" style="36" customWidth="1"/>
    <col min="14331" max="14331" width="2.28515625" style="36" customWidth="1"/>
    <col min="14332" max="14332" width="11.42578125" style="36"/>
    <col min="14333" max="14333" width="2" style="36" bestFit="1" customWidth="1"/>
    <col min="14334" max="14573" width="11.42578125" style="36"/>
    <col min="14574" max="14574" width="2.42578125" style="36" customWidth="1"/>
    <col min="14575" max="14575" width="2.140625" style="36" bestFit="1" customWidth="1"/>
    <col min="14576" max="14576" width="0.85546875" style="36" bestFit="1" customWidth="1"/>
    <col min="14577" max="14577" width="2" style="36" customWidth="1"/>
    <col min="14578" max="14578" width="2" style="36" bestFit="1" customWidth="1"/>
    <col min="14579" max="14579" width="1.28515625" style="36" bestFit="1" customWidth="1"/>
    <col min="14580" max="14580" width="2" style="36" bestFit="1" customWidth="1"/>
    <col min="14581" max="14581" width="2.140625" style="36" customWidth="1"/>
    <col min="14582" max="14582" width="1.140625" style="36" customWidth="1"/>
    <col min="14583" max="14583" width="0" style="36" hidden="1" customWidth="1"/>
    <col min="14584" max="14584" width="2" style="36" bestFit="1" customWidth="1"/>
    <col min="14585" max="14585" width="2.140625" style="36" customWidth="1"/>
    <col min="14586" max="14586" width="2" style="36" customWidth="1"/>
    <col min="14587" max="14587" width="2.28515625" style="36" customWidth="1"/>
    <col min="14588" max="14588" width="11.42578125" style="36"/>
    <col min="14589" max="14589" width="2" style="36" bestFit="1" customWidth="1"/>
    <col min="14590" max="14829" width="11.42578125" style="36"/>
    <col min="14830" max="14830" width="2.42578125" style="36" customWidth="1"/>
    <col min="14831" max="14831" width="2.140625" style="36" bestFit="1" customWidth="1"/>
    <col min="14832" max="14832" width="0.85546875" style="36" bestFit="1" customWidth="1"/>
    <col min="14833" max="14833" width="2" style="36" customWidth="1"/>
    <col min="14834" max="14834" width="2" style="36" bestFit="1" customWidth="1"/>
    <col min="14835" max="14835" width="1.28515625" style="36" bestFit="1" customWidth="1"/>
    <col min="14836" max="14836" width="2" style="36" bestFit="1" customWidth="1"/>
    <col min="14837" max="14837" width="2.140625" style="36" customWidth="1"/>
    <col min="14838" max="14838" width="1.140625" style="36" customWidth="1"/>
    <col min="14839" max="14839" width="0" style="36" hidden="1" customWidth="1"/>
    <col min="14840" max="14840" width="2" style="36" bestFit="1" customWidth="1"/>
    <col min="14841" max="14841" width="2.140625" style="36" customWidth="1"/>
    <col min="14842" max="14842" width="2" style="36" customWidth="1"/>
    <col min="14843" max="14843" width="2.28515625" style="36" customWidth="1"/>
    <col min="14844" max="14844" width="11.42578125" style="36"/>
    <col min="14845" max="14845" width="2" style="36" bestFit="1" customWidth="1"/>
    <col min="14846" max="15085" width="11.42578125" style="36"/>
    <col min="15086" max="15086" width="2.42578125" style="36" customWidth="1"/>
    <col min="15087" max="15087" width="2.140625" style="36" bestFit="1" customWidth="1"/>
    <col min="15088" max="15088" width="0.85546875" style="36" bestFit="1" customWidth="1"/>
    <col min="15089" max="15089" width="2" style="36" customWidth="1"/>
    <col min="15090" max="15090" width="2" style="36" bestFit="1" customWidth="1"/>
    <col min="15091" max="15091" width="1.28515625" style="36" bestFit="1" customWidth="1"/>
    <col min="15092" max="15092" width="2" style="36" bestFit="1" customWidth="1"/>
    <col min="15093" max="15093" width="2.140625" style="36" customWidth="1"/>
    <col min="15094" max="15094" width="1.140625" style="36" customWidth="1"/>
    <col min="15095" max="15095" width="0" style="36" hidden="1" customWidth="1"/>
    <col min="15096" max="15096" width="2" style="36" bestFit="1" customWidth="1"/>
    <col min="15097" max="15097" width="2.140625" style="36" customWidth="1"/>
    <col min="15098" max="15098" width="2" style="36" customWidth="1"/>
    <col min="15099" max="15099" width="2.28515625" style="36" customWidth="1"/>
    <col min="15100" max="15100" width="11.42578125" style="36"/>
    <col min="15101" max="15101" width="2" style="36" bestFit="1" customWidth="1"/>
    <col min="15102" max="15341" width="11.42578125" style="36"/>
    <col min="15342" max="15342" width="2.42578125" style="36" customWidth="1"/>
    <col min="15343" max="15343" width="2.140625" style="36" bestFit="1" customWidth="1"/>
    <col min="15344" max="15344" width="0.85546875" style="36" bestFit="1" customWidth="1"/>
    <col min="15345" max="15345" width="2" style="36" customWidth="1"/>
    <col min="15346" max="15346" width="2" style="36" bestFit="1" customWidth="1"/>
    <col min="15347" max="15347" width="1.28515625" style="36" bestFit="1" customWidth="1"/>
    <col min="15348" max="15348" width="2" style="36" bestFit="1" customWidth="1"/>
    <col min="15349" max="15349" width="2.140625" style="36" customWidth="1"/>
    <col min="15350" max="15350" width="1.140625" style="36" customWidth="1"/>
    <col min="15351" max="15351" width="0" style="36" hidden="1" customWidth="1"/>
    <col min="15352" max="15352" width="2" style="36" bestFit="1" customWidth="1"/>
    <col min="15353" max="15353" width="2.140625" style="36" customWidth="1"/>
    <col min="15354" max="15354" width="2" style="36" customWidth="1"/>
    <col min="15355" max="15355" width="2.28515625" style="36" customWidth="1"/>
    <col min="15356" max="15356" width="11.42578125" style="36"/>
    <col min="15357" max="15357" width="2" style="36" bestFit="1" customWidth="1"/>
    <col min="15358" max="15597" width="11.42578125" style="36"/>
    <col min="15598" max="15598" width="2.42578125" style="36" customWidth="1"/>
    <col min="15599" max="15599" width="2.140625" style="36" bestFit="1" customWidth="1"/>
    <col min="15600" max="15600" width="0.85546875" style="36" bestFit="1" customWidth="1"/>
    <col min="15601" max="15601" width="2" style="36" customWidth="1"/>
    <col min="15602" max="15602" width="2" style="36" bestFit="1" customWidth="1"/>
    <col min="15603" max="15603" width="1.28515625" style="36" bestFit="1" customWidth="1"/>
    <col min="15604" max="15604" width="2" style="36" bestFit="1" customWidth="1"/>
    <col min="15605" max="15605" width="2.140625" style="36" customWidth="1"/>
    <col min="15606" max="15606" width="1.140625" style="36" customWidth="1"/>
    <col min="15607" max="15607" width="0" style="36" hidden="1" customWidth="1"/>
    <col min="15608" max="15608" width="2" style="36" bestFit="1" customWidth="1"/>
    <col min="15609" max="15609" width="2.140625" style="36" customWidth="1"/>
    <col min="15610" max="15610" width="2" style="36" customWidth="1"/>
    <col min="15611" max="15611" width="2.28515625" style="36" customWidth="1"/>
    <col min="15612" max="15612" width="11.42578125" style="36"/>
    <col min="15613" max="15613" width="2" style="36" bestFit="1" customWidth="1"/>
    <col min="15614" max="15853" width="11.42578125" style="36"/>
    <col min="15854" max="15854" width="2.42578125" style="36" customWidth="1"/>
    <col min="15855" max="15855" width="2.140625" style="36" bestFit="1" customWidth="1"/>
    <col min="15856" max="15856" width="0.85546875" style="36" bestFit="1" customWidth="1"/>
    <col min="15857" max="15857" width="2" style="36" customWidth="1"/>
    <col min="15858" max="15858" width="2" style="36" bestFit="1" customWidth="1"/>
    <col min="15859" max="15859" width="1.28515625" style="36" bestFit="1" customWidth="1"/>
    <col min="15860" max="15860" width="2" style="36" bestFit="1" customWidth="1"/>
    <col min="15861" max="15861" width="2.140625" style="36" customWidth="1"/>
    <col min="15862" max="15862" width="1.140625" style="36" customWidth="1"/>
    <col min="15863" max="15863" width="0" style="36" hidden="1" customWidth="1"/>
    <col min="15864" max="15864" width="2" style="36" bestFit="1" customWidth="1"/>
    <col min="15865" max="15865" width="2.140625" style="36" customWidth="1"/>
    <col min="15866" max="15866" width="2" style="36" customWidth="1"/>
    <col min="15867" max="15867" width="2.28515625" style="36" customWidth="1"/>
    <col min="15868" max="15868" width="11.42578125" style="36"/>
    <col min="15869" max="15869" width="2" style="36" bestFit="1" customWidth="1"/>
    <col min="15870" max="16109" width="11.42578125" style="36"/>
    <col min="16110" max="16110" width="2.42578125" style="36" customWidth="1"/>
    <col min="16111" max="16111" width="2.140625" style="36" bestFit="1" customWidth="1"/>
    <col min="16112" max="16112" width="0.85546875" style="36" bestFit="1" customWidth="1"/>
    <col min="16113" max="16113" width="2" style="36" customWidth="1"/>
    <col min="16114" max="16114" width="2" style="36" bestFit="1" customWidth="1"/>
    <col min="16115" max="16115" width="1.28515625" style="36" bestFit="1" customWidth="1"/>
    <col min="16116" max="16116" width="2" style="36" bestFit="1" customWidth="1"/>
    <col min="16117" max="16117" width="2.140625" style="36" customWidth="1"/>
    <col min="16118" max="16118" width="1.140625" style="36" customWidth="1"/>
    <col min="16119" max="16119" width="0" style="36" hidden="1" customWidth="1"/>
    <col min="16120" max="16120" width="2" style="36" bestFit="1" customWidth="1"/>
    <col min="16121" max="16121" width="2.140625" style="36" customWidth="1"/>
    <col min="16122" max="16122" width="2" style="36" customWidth="1"/>
    <col min="16123" max="16123" width="2.28515625" style="36" customWidth="1"/>
    <col min="16124" max="16124" width="11.42578125" style="36"/>
    <col min="16125" max="16125" width="2" style="36" bestFit="1" customWidth="1"/>
    <col min="16126" max="16384" width="11.42578125" style="36"/>
  </cols>
  <sheetData>
    <row r="1" spans="1:22" ht="13.5" thickBot="1">
      <c r="C1" s="88"/>
    </row>
    <row r="2" spans="1:22" ht="18">
      <c r="B2" s="332" t="s">
        <v>633</v>
      </c>
      <c r="C2" s="333"/>
      <c r="E2" s="334" t="s">
        <v>659</v>
      </c>
      <c r="F2" s="335"/>
      <c r="G2" s="335"/>
      <c r="H2" s="335"/>
      <c r="I2" s="335"/>
      <c r="J2" s="335"/>
      <c r="K2" s="336"/>
    </row>
    <row r="3" spans="1:22" ht="39" customHeight="1">
      <c r="A3" s="99" t="s">
        <v>658</v>
      </c>
      <c r="B3" s="100" t="s">
        <v>7</v>
      </c>
      <c r="C3" s="101" t="s">
        <v>634</v>
      </c>
      <c r="D3" s="102" t="s">
        <v>635</v>
      </c>
      <c r="E3" s="103" t="s">
        <v>660</v>
      </c>
      <c r="F3" s="104" t="s">
        <v>17</v>
      </c>
      <c r="G3" s="105" t="s">
        <v>636</v>
      </c>
      <c r="H3" s="105" t="s">
        <v>638</v>
      </c>
      <c r="I3" s="105" t="s">
        <v>646</v>
      </c>
      <c r="J3" s="105" t="s">
        <v>647</v>
      </c>
      <c r="K3" s="106" t="s">
        <v>639</v>
      </c>
      <c r="L3" s="107"/>
    </row>
    <row r="4" spans="1:22" ht="14.1" customHeight="1">
      <c r="A4" s="48">
        <v>22</v>
      </c>
      <c r="B4" s="49">
        <v>663944000</v>
      </c>
      <c r="C4" s="50">
        <v>1.7086041526847464E-3</v>
      </c>
      <c r="D4" s="108">
        <v>20000000</v>
      </c>
      <c r="E4" s="109">
        <v>20000000</v>
      </c>
      <c r="F4" s="69">
        <v>169625600</v>
      </c>
      <c r="G4" s="69">
        <v>189625600</v>
      </c>
      <c r="H4" s="112">
        <v>2.1755864395876772E-3</v>
      </c>
      <c r="I4" s="113">
        <v>80000000</v>
      </c>
      <c r="J4" s="114">
        <v>-109625600</v>
      </c>
      <c r="K4" s="57">
        <v>454318400</v>
      </c>
      <c r="L4" s="115">
        <v>32593247000</v>
      </c>
      <c r="M4" s="38"/>
      <c r="N4" s="38">
        <v>31808080114</v>
      </c>
      <c r="P4" s="38"/>
      <c r="Q4" s="38"/>
      <c r="R4" s="38"/>
      <c r="S4" s="38"/>
      <c r="U4" s="38"/>
      <c r="V4" s="37"/>
    </row>
    <row r="5" spans="1:22" ht="14.1" customHeight="1">
      <c r="A5" s="48">
        <v>24</v>
      </c>
      <c r="B5" s="49">
        <v>9054207745</v>
      </c>
      <c r="C5" s="50">
        <v>2.3300243623524564E-2</v>
      </c>
      <c r="D5" s="108">
        <v>788369740</v>
      </c>
      <c r="E5" s="109">
        <v>1839871489</v>
      </c>
      <c r="F5" s="69">
        <v>6132071834</v>
      </c>
      <c r="G5" s="69">
        <v>7971943323</v>
      </c>
      <c r="H5" s="112">
        <v>9.146260732032134E-2</v>
      </c>
      <c r="I5" s="116">
        <v>8038684000</v>
      </c>
      <c r="J5" s="114">
        <v>66740677</v>
      </c>
      <c r="K5" s="57">
        <v>293894682</v>
      </c>
      <c r="L5" s="117">
        <v>6481346000</v>
      </c>
      <c r="M5" s="38"/>
      <c r="N5" s="38">
        <v>6481346000</v>
      </c>
      <c r="P5" s="38"/>
    </row>
    <row r="6" spans="1:22" ht="14.1" customHeight="1">
      <c r="A6" s="48">
        <v>29</v>
      </c>
      <c r="B6" s="49">
        <v>20688934427</v>
      </c>
      <c r="C6" s="50">
        <v>5.3241236123219148E-2</v>
      </c>
      <c r="D6" s="108">
        <v>1936723712</v>
      </c>
      <c r="E6" s="109">
        <v>4372818371</v>
      </c>
      <c r="F6" s="69">
        <v>8762234242</v>
      </c>
      <c r="G6" s="69">
        <v>13135052613</v>
      </c>
      <c r="H6" s="112">
        <v>0.15069928505493715</v>
      </c>
      <c r="I6" s="116">
        <v>9200000000</v>
      </c>
      <c r="J6" s="114">
        <v>-3935052613</v>
      </c>
      <c r="K6" s="57">
        <v>5617158102</v>
      </c>
      <c r="L6" s="117">
        <v>2565000000</v>
      </c>
      <c r="M6" s="38"/>
      <c r="N6" s="38">
        <v>2565000000</v>
      </c>
    </row>
    <row r="7" spans="1:22" ht="14.1" customHeight="1">
      <c r="A7" s="48">
        <v>31</v>
      </c>
      <c r="B7" s="49">
        <v>314559226582</v>
      </c>
      <c r="C7" s="50">
        <v>0.80949176557557156</v>
      </c>
      <c r="D7" s="108">
        <v>91247886735</v>
      </c>
      <c r="E7" s="109">
        <v>22420011826</v>
      </c>
      <c r="F7" s="69">
        <v>26155054074.999901</v>
      </c>
      <c r="G7" s="69">
        <v>48520677696.999901</v>
      </c>
      <c r="H7" s="112">
        <v>0.55668078802227783</v>
      </c>
      <c r="I7" s="116">
        <v>49423376000</v>
      </c>
      <c r="J7" s="114">
        <v>902698303.00009918</v>
      </c>
      <c r="K7" s="57">
        <v>174736273946.00009</v>
      </c>
      <c r="L7" s="115"/>
      <c r="M7" s="38"/>
      <c r="N7" s="118">
        <v>813429886</v>
      </c>
      <c r="P7" s="38"/>
    </row>
    <row r="8" spans="1:22" ht="14.1" customHeight="1">
      <c r="A8" s="48">
        <v>33</v>
      </c>
      <c r="B8" s="49">
        <v>43622231267</v>
      </c>
      <c r="C8" s="50">
        <v>0.11225815052499999</v>
      </c>
      <c r="D8" s="108">
        <v>16046131203</v>
      </c>
      <c r="E8" s="109">
        <v>4287612232</v>
      </c>
      <c r="F8" s="69">
        <v>13055771535</v>
      </c>
      <c r="G8" s="69">
        <v>17343383767</v>
      </c>
      <c r="H8" s="112">
        <v>0.19898173316287596</v>
      </c>
      <c r="I8" s="116">
        <v>18184510000</v>
      </c>
      <c r="J8" s="114">
        <v>841126233</v>
      </c>
      <c r="K8" s="57">
        <v>10232716297</v>
      </c>
      <c r="L8" s="117">
        <v>1990433000</v>
      </c>
      <c r="M8" s="38"/>
      <c r="N8" s="38">
        <v>1990433000</v>
      </c>
      <c r="P8" s="38"/>
    </row>
    <row r="9" spans="1:22" ht="13.5" thickBot="1">
      <c r="A9" s="99" t="s">
        <v>602</v>
      </c>
      <c r="B9" s="119">
        <v>388588544021</v>
      </c>
      <c r="C9" s="120">
        <v>1</v>
      </c>
      <c r="D9" s="119">
        <v>110039111390</v>
      </c>
      <c r="E9" s="119">
        <v>32940313918</v>
      </c>
      <c r="F9" s="119">
        <v>54274757285.999901</v>
      </c>
      <c r="G9" s="121">
        <v>87160682999.999908</v>
      </c>
      <c r="H9" s="122">
        <v>0.99999999999999989</v>
      </c>
      <c r="I9" s="121">
        <v>84926570000</v>
      </c>
      <c r="J9" s="121">
        <v>-2234112999.9999008</v>
      </c>
      <c r="K9" s="124">
        <v>191334361427.00009</v>
      </c>
      <c r="L9" s="118">
        <v>43630026000</v>
      </c>
      <c r="M9" s="38"/>
    </row>
    <row r="10" spans="1:22">
      <c r="I10" s="38"/>
      <c r="P10" s="38"/>
    </row>
    <row r="11" spans="1:22">
      <c r="F11" s="137"/>
      <c r="G11" s="38"/>
      <c r="I11" s="196"/>
    </row>
    <row r="12" spans="1:22">
      <c r="E12" s="73"/>
      <c r="G12" s="38"/>
      <c r="I12" s="38"/>
    </row>
    <row r="13" spans="1:22">
      <c r="E13" s="38"/>
      <c r="G13" s="38"/>
    </row>
    <row r="14" spans="1:22">
      <c r="I14" s="38"/>
    </row>
  </sheetData>
  <mergeCells count="2">
    <mergeCell ref="B2:C2"/>
    <mergeCell ref="E2:K2"/>
  </mergeCells>
  <pageMargins left="1.4960629921259843" right="0.23622047244094491" top="1.299212598425197" bottom="0.39370078740157483" header="0.74803149606299213" footer="0.39370078740157483"/>
  <pageSetup paperSize="5" scale="85" orientation="landscape" r:id="rId1"/>
  <headerFooter>
    <oddHeader>&amp;L&amp;10              GOBIERNO REGIONAL DE LOS LAGOS
DIVISIÓN DE PRESUPUESTO E INVERSIÓN REGIONAL
                               23-07-2019&amp;C&amp;"-,Negrita"&amp;20ESTADO DE SITUACION MES DE JUNIO 
POR SUBTITULOS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4"/>
  <sheetViews>
    <sheetView zoomScale="60" zoomScaleNormal="60" workbookViewId="0">
      <pane ySplit="1" topLeftCell="A2" activePane="bottomLeft" state="frozen"/>
      <selection activeCell="N1" sqref="N1"/>
      <selection pane="bottomLeft" activeCell="D29" sqref="D29"/>
    </sheetView>
  </sheetViews>
  <sheetFormatPr baseColWidth="10" defaultRowHeight="15" outlineLevelRow="2"/>
  <cols>
    <col min="1" max="1" width="11.42578125" style="19" customWidth="1"/>
    <col min="2" max="2" width="11.85546875" style="19" customWidth="1"/>
    <col min="3" max="3" width="17.7109375" customWidth="1"/>
    <col min="4" max="4" width="15" style="15" bestFit="1" customWidth="1"/>
    <col min="5" max="5" width="95.140625" customWidth="1"/>
    <col min="6" max="6" width="26.140625" style="16" customWidth="1"/>
    <col min="7" max="13" width="26.140625" style="17" customWidth="1"/>
    <col min="14" max="14" width="11.28515625" style="18" customWidth="1"/>
    <col min="15" max="15" width="32.7109375" customWidth="1"/>
  </cols>
  <sheetData>
    <row r="1" spans="1:15" s="303" customFormat="1" ht="46.5">
      <c r="A1" s="299" t="s">
        <v>1</v>
      </c>
      <c r="B1" s="299" t="s">
        <v>744</v>
      </c>
      <c r="C1" s="300" t="s">
        <v>4</v>
      </c>
      <c r="D1" s="300" t="s">
        <v>5</v>
      </c>
      <c r="E1" s="300" t="s">
        <v>6</v>
      </c>
      <c r="F1" s="301" t="s">
        <v>7</v>
      </c>
      <c r="G1" s="302" t="s">
        <v>607</v>
      </c>
      <c r="H1" s="302" t="s">
        <v>18</v>
      </c>
      <c r="I1" s="302" t="s">
        <v>758</v>
      </c>
      <c r="J1" s="302" t="s">
        <v>761</v>
      </c>
      <c r="K1" s="302" t="s">
        <v>16</v>
      </c>
      <c r="L1" s="302" t="s">
        <v>17</v>
      </c>
      <c r="M1" s="302" t="s">
        <v>19</v>
      </c>
      <c r="N1" s="299" t="s">
        <v>699</v>
      </c>
      <c r="O1" s="302" t="s">
        <v>20</v>
      </c>
    </row>
    <row r="2" spans="1:15" s="321" customFormat="1" ht="23.25">
      <c r="A2" s="317"/>
      <c r="B2" s="317"/>
      <c r="C2" s="318"/>
      <c r="D2" s="318"/>
      <c r="E2" s="318"/>
      <c r="F2" s="319"/>
      <c r="G2" s="320"/>
      <c r="H2" s="320"/>
      <c r="I2" s="320"/>
      <c r="J2" s="320"/>
      <c r="K2" s="320"/>
      <c r="L2" s="320"/>
      <c r="M2" s="320"/>
      <c r="N2" s="317"/>
      <c r="O2" s="320"/>
    </row>
    <row r="3" spans="1:15" ht="26.25" customHeight="1">
      <c r="A3" s="1"/>
      <c r="B3" s="1"/>
      <c r="C3" s="1"/>
      <c r="D3" s="328"/>
      <c r="E3" s="35" t="s">
        <v>0</v>
      </c>
      <c r="F3" s="34"/>
      <c r="G3" s="3"/>
      <c r="H3" s="3"/>
      <c r="I3" s="3"/>
      <c r="J3" s="3"/>
      <c r="K3" s="3"/>
      <c r="L3" s="3"/>
      <c r="M3" s="3"/>
      <c r="N3" s="4"/>
      <c r="O3" s="2"/>
    </row>
    <row r="4" spans="1:15" ht="20.25" customHeight="1">
      <c r="A4" s="1"/>
      <c r="B4" s="1"/>
      <c r="C4" s="1"/>
      <c r="D4" s="328"/>
      <c r="E4" s="198" t="s">
        <v>766</v>
      </c>
      <c r="F4" s="34"/>
      <c r="G4" s="3"/>
      <c r="H4" s="3"/>
      <c r="I4" s="3"/>
      <c r="J4" s="3"/>
      <c r="K4" s="3"/>
      <c r="L4" s="3"/>
      <c r="M4" s="3"/>
      <c r="N4" s="4"/>
      <c r="O4" s="2"/>
    </row>
    <row r="5" spans="1:15" s="6" customFormat="1" ht="15.95" customHeight="1" outlineLevel="2">
      <c r="A5" s="20">
        <v>31</v>
      </c>
      <c r="B5" s="20" t="s">
        <v>23</v>
      </c>
      <c r="C5" s="21" t="s">
        <v>24</v>
      </c>
      <c r="D5" s="22">
        <v>30062818</v>
      </c>
      <c r="E5" s="21" t="s">
        <v>25</v>
      </c>
      <c r="F5" s="23">
        <v>3722457875</v>
      </c>
      <c r="G5" s="10">
        <v>3093128729</v>
      </c>
      <c r="H5" s="10">
        <v>405180602</v>
      </c>
      <c r="I5" s="10">
        <v>75481364</v>
      </c>
      <c r="J5" s="10">
        <v>6941155</v>
      </c>
      <c r="K5" s="10">
        <v>82422519</v>
      </c>
      <c r="L5" s="10">
        <v>322758083</v>
      </c>
      <c r="M5" s="10">
        <v>224148544</v>
      </c>
      <c r="N5" s="11" t="s">
        <v>27</v>
      </c>
      <c r="O5" s="21" t="s">
        <v>723</v>
      </c>
    </row>
    <row r="6" spans="1:15" s="6" customFormat="1" ht="15.95" customHeight="1" outlineLevel="2">
      <c r="A6" s="20">
        <v>31</v>
      </c>
      <c r="B6" s="20" t="s">
        <v>23</v>
      </c>
      <c r="C6" s="21" t="s">
        <v>24</v>
      </c>
      <c r="D6" s="22">
        <v>30043744</v>
      </c>
      <c r="E6" s="21" t="s">
        <v>29</v>
      </c>
      <c r="F6" s="23">
        <v>7805579000</v>
      </c>
      <c r="G6" s="10">
        <v>3117367117</v>
      </c>
      <c r="H6" s="276">
        <v>1920217315</v>
      </c>
      <c r="I6" s="10">
        <v>968171425</v>
      </c>
      <c r="J6" s="10">
        <v>485459706</v>
      </c>
      <c r="K6" s="10">
        <v>1453631131</v>
      </c>
      <c r="L6" s="10">
        <v>466586184</v>
      </c>
      <c r="M6" s="10">
        <v>2767994568</v>
      </c>
      <c r="N6" s="11" t="s">
        <v>27</v>
      </c>
      <c r="O6" s="21" t="s">
        <v>723</v>
      </c>
    </row>
    <row r="7" spans="1:15" s="6" customFormat="1" ht="15.95" customHeight="1" outlineLevel="2">
      <c r="A7" s="20">
        <v>31</v>
      </c>
      <c r="B7" s="20" t="s">
        <v>31</v>
      </c>
      <c r="C7" s="21" t="s">
        <v>24</v>
      </c>
      <c r="D7" s="22">
        <v>30087456</v>
      </c>
      <c r="E7" s="21" t="s">
        <v>32</v>
      </c>
      <c r="F7" s="23">
        <v>635599000</v>
      </c>
      <c r="G7" s="10">
        <v>545297739</v>
      </c>
      <c r="H7" s="10">
        <v>90301261</v>
      </c>
      <c r="I7" s="10">
        <v>64353971</v>
      </c>
      <c r="J7" s="10">
        <v>0</v>
      </c>
      <c r="K7" s="10">
        <v>64353971</v>
      </c>
      <c r="L7" s="10">
        <v>25947290</v>
      </c>
      <c r="M7" s="10">
        <v>0</v>
      </c>
      <c r="N7" s="11" t="s">
        <v>27</v>
      </c>
      <c r="O7" s="21" t="s">
        <v>723</v>
      </c>
    </row>
    <row r="8" spans="1:15" s="6" customFormat="1" ht="15.95" customHeight="1" outlineLevel="2">
      <c r="A8" s="20">
        <v>31</v>
      </c>
      <c r="B8" s="20" t="s">
        <v>23</v>
      </c>
      <c r="C8" s="21" t="s">
        <v>24</v>
      </c>
      <c r="D8" s="22">
        <v>30129384</v>
      </c>
      <c r="E8" s="21" t="s">
        <v>550</v>
      </c>
      <c r="F8" s="23">
        <v>3637538851</v>
      </c>
      <c r="G8" s="10">
        <v>3633546925</v>
      </c>
      <c r="H8" s="10">
        <v>3991926</v>
      </c>
      <c r="I8" s="10">
        <v>0</v>
      </c>
      <c r="J8" s="10">
        <v>0</v>
      </c>
      <c r="K8" s="10">
        <v>0</v>
      </c>
      <c r="L8" s="10">
        <v>3991926</v>
      </c>
      <c r="M8" s="10">
        <v>0</v>
      </c>
      <c r="N8" s="11" t="s">
        <v>27</v>
      </c>
      <c r="O8" s="21" t="s">
        <v>723</v>
      </c>
    </row>
    <row r="9" spans="1:15" s="6" customFormat="1" ht="15.95" customHeight="1" outlineLevel="2">
      <c r="A9" s="20">
        <v>31</v>
      </c>
      <c r="B9" s="20" t="s">
        <v>31</v>
      </c>
      <c r="C9" s="21" t="s">
        <v>24</v>
      </c>
      <c r="D9" s="22">
        <v>30135711</v>
      </c>
      <c r="E9" s="21" t="s">
        <v>34</v>
      </c>
      <c r="F9" s="23">
        <v>151972000</v>
      </c>
      <c r="G9" s="10">
        <v>1000000</v>
      </c>
      <c r="H9" s="10">
        <v>150972000</v>
      </c>
      <c r="I9" s="10">
        <v>36754916</v>
      </c>
      <c r="J9" s="10">
        <v>56905378</v>
      </c>
      <c r="K9" s="10">
        <v>93660294</v>
      </c>
      <c r="L9" s="10">
        <v>57311706</v>
      </c>
      <c r="M9" s="10">
        <v>0</v>
      </c>
      <c r="N9" s="11" t="s">
        <v>27</v>
      </c>
      <c r="O9" s="21" t="s">
        <v>723</v>
      </c>
    </row>
    <row r="10" spans="1:15" s="6" customFormat="1" ht="15.95" customHeight="1" outlineLevel="2">
      <c r="A10" s="20">
        <v>31</v>
      </c>
      <c r="B10" s="20" t="s">
        <v>31</v>
      </c>
      <c r="C10" s="21" t="s">
        <v>24</v>
      </c>
      <c r="D10" s="22">
        <v>40002497</v>
      </c>
      <c r="E10" s="21" t="s">
        <v>36</v>
      </c>
      <c r="F10" s="23">
        <v>219763000</v>
      </c>
      <c r="G10" s="10">
        <v>1500000</v>
      </c>
      <c r="H10" s="10">
        <v>218263000</v>
      </c>
      <c r="I10" s="10">
        <v>214031757</v>
      </c>
      <c r="J10" s="10">
        <v>0</v>
      </c>
      <c r="K10" s="10">
        <v>214031757</v>
      </c>
      <c r="L10" s="10">
        <v>4231243</v>
      </c>
      <c r="M10" s="10">
        <v>0</v>
      </c>
      <c r="N10" s="11" t="s">
        <v>27</v>
      </c>
      <c r="O10" s="21" t="s">
        <v>723</v>
      </c>
    </row>
    <row r="11" spans="1:15" s="6" customFormat="1" ht="15.95" customHeight="1" outlineLevel="2">
      <c r="A11" s="20">
        <v>31</v>
      </c>
      <c r="B11" s="20" t="s">
        <v>31</v>
      </c>
      <c r="C11" s="21" t="s">
        <v>24</v>
      </c>
      <c r="D11" s="22">
        <v>30470902</v>
      </c>
      <c r="E11" s="21" t="s">
        <v>701</v>
      </c>
      <c r="F11" s="23">
        <v>103083351</v>
      </c>
      <c r="G11" s="10">
        <v>51377351</v>
      </c>
      <c r="H11" s="10">
        <v>51706000</v>
      </c>
      <c r="I11" s="10">
        <v>7140000</v>
      </c>
      <c r="J11" s="10">
        <v>0</v>
      </c>
      <c r="K11" s="10">
        <v>7140000</v>
      </c>
      <c r="L11" s="10">
        <v>44566000</v>
      </c>
      <c r="M11" s="10">
        <v>0</v>
      </c>
      <c r="N11" s="11" t="s">
        <v>27</v>
      </c>
      <c r="O11" s="21" t="s">
        <v>723</v>
      </c>
    </row>
    <row r="12" spans="1:15" s="6" customFormat="1" ht="15.95" customHeight="1" outlineLevel="2">
      <c r="A12" s="20">
        <v>33</v>
      </c>
      <c r="B12" s="20" t="s">
        <v>54</v>
      </c>
      <c r="C12" s="21" t="s">
        <v>24</v>
      </c>
      <c r="D12" s="22" t="s">
        <v>54</v>
      </c>
      <c r="E12" s="21" t="s">
        <v>55</v>
      </c>
      <c r="F12" s="23">
        <v>200000000</v>
      </c>
      <c r="G12" s="10">
        <v>0</v>
      </c>
      <c r="H12" s="276">
        <v>200000000</v>
      </c>
      <c r="I12" s="10">
        <v>0</v>
      </c>
      <c r="J12" s="10">
        <v>0</v>
      </c>
      <c r="K12" s="10">
        <v>0</v>
      </c>
      <c r="L12" s="10">
        <v>200000000</v>
      </c>
      <c r="M12" s="10">
        <v>0</v>
      </c>
      <c r="N12" s="11" t="s">
        <v>56</v>
      </c>
      <c r="O12" s="21" t="s">
        <v>723</v>
      </c>
    </row>
    <row r="13" spans="1:15" ht="18.75" customHeight="1" outlineLevel="1">
      <c r="A13" s="26"/>
      <c r="B13" s="26"/>
      <c r="C13" s="14"/>
      <c r="D13" s="27"/>
      <c r="E13" s="199" t="s">
        <v>768</v>
      </c>
      <c r="F13" s="200">
        <v>16475993077</v>
      </c>
      <c r="G13" s="200">
        <v>10443217861</v>
      </c>
      <c r="H13" s="200">
        <v>3040632104</v>
      </c>
      <c r="I13" s="200">
        <v>1365933433</v>
      </c>
      <c r="J13" s="200">
        <v>549306239</v>
      </c>
      <c r="K13" s="200">
        <v>1915239672</v>
      </c>
      <c r="L13" s="200">
        <v>1125392432</v>
      </c>
      <c r="M13" s="200">
        <v>2992143112</v>
      </c>
      <c r="N13" s="30"/>
      <c r="O13" s="7"/>
    </row>
    <row r="14" spans="1:15" s="6" customFormat="1" ht="18.75" customHeight="1" outlineLevel="1">
      <c r="A14" s="26"/>
      <c r="B14" s="26"/>
      <c r="C14" s="14"/>
      <c r="D14" s="27"/>
      <c r="E14" s="12"/>
      <c r="F14" s="28"/>
      <c r="G14" s="29"/>
      <c r="H14" s="29"/>
      <c r="I14" s="29"/>
      <c r="J14" s="322"/>
      <c r="K14" s="29"/>
      <c r="L14" s="29"/>
      <c r="M14" s="29"/>
      <c r="N14" s="30"/>
      <c r="O14" s="7"/>
    </row>
    <row r="15" spans="1:15" ht="18.75" customHeight="1" outlineLevel="1">
      <c r="A15" s="26"/>
      <c r="B15" s="26"/>
      <c r="C15" s="14"/>
      <c r="D15" s="27"/>
      <c r="E15" s="198" t="s">
        <v>765</v>
      </c>
      <c r="F15" s="28"/>
      <c r="G15" s="29"/>
      <c r="H15" s="29"/>
      <c r="I15" s="29"/>
      <c r="J15" s="29"/>
      <c r="K15" s="29"/>
      <c r="L15" s="29"/>
      <c r="M15" s="29"/>
      <c r="N15" s="30"/>
      <c r="O15" s="7"/>
    </row>
    <row r="16" spans="1:15" s="6" customFormat="1" ht="15.95" customHeight="1" outlineLevel="2">
      <c r="A16" s="20">
        <v>31</v>
      </c>
      <c r="B16" s="20" t="s">
        <v>23</v>
      </c>
      <c r="C16" s="21" t="s">
        <v>24</v>
      </c>
      <c r="D16" s="22">
        <v>30165522</v>
      </c>
      <c r="E16" s="21" t="s">
        <v>40</v>
      </c>
      <c r="F16" s="23">
        <v>820000000</v>
      </c>
      <c r="G16" s="10">
        <v>3000000</v>
      </c>
      <c r="H16" s="10">
        <v>667000000</v>
      </c>
      <c r="I16" s="10">
        <v>0</v>
      </c>
      <c r="J16" s="10">
        <v>0</v>
      </c>
      <c r="K16" s="10">
        <v>0</v>
      </c>
      <c r="L16" s="10">
        <v>667000000</v>
      </c>
      <c r="M16" s="10">
        <v>150000000</v>
      </c>
      <c r="N16" s="11" t="s">
        <v>41</v>
      </c>
      <c r="O16" s="21" t="s">
        <v>722</v>
      </c>
    </row>
    <row r="17" spans="1:15" s="6" customFormat="1" ht="15.95" customHeight="1" outlineLevel="2">
      <c r="A17" s="20">
        <v>29</v>
      </c>
      <c r="B17" s="20" t="s">
        <v>31</v>
      </c>
      <c r="C17" s="21" t="s">
        <v>24</v>
      </c>
      <c r="D17" s="22">
        <v>40005437</v>
      </c>
      <c r="E17" s="21" t="s">
        <v>45</v>
      </c>
      <c r="F17" s="23">
        <v>276675000</v>
      </c>
      <c r="G17" s="10">
        <v>0</v>
      </c>
      <c r="H17" s="10">
        <v>276675000</v>
      </c>
      <c r="I17" s="10">
        <v>0</v>
      </c>
      <c r="J17" s="10">
        <v>0</v>
      </c>
      <c r="K17" s="10">
        <v>0</v>
      </c>
      <c r="L17" s="10">
        <v>276675000</v>
      </c>
      <c r="M17" s="10">
        <v>0</v>
      </c>
      <c r="N17" s="11" t="s">
        <v>41</v>
      </c>
      <c r="O17" s="21" t="s">
        <v>756</v>
      </c>
    </row>
    <row r="18" spans="1:15" s="6" customFormat="1" ht="15.95" customHeight="1" outlineLevel="2">
      <c r="A18" s="20">
        <v>31</v>
      </c>
      <c r="B18" s="20" t="s">
        <v>31</v>
      </c>
      <c r="C18" s="21" t="s">
        <v>24</v>
      </c>
      <c r="D18" s="22">
        <v>30070862</v>
      </c>
      <c r="E18" s="21" t="s">
        <v>38</v>
      </c>
      <c r="F18" s="23">
        <v>5695459000</v>
      </c>
      <c r="G18" s="10">
        <v>0</v>
      </c>
      <c r="H18" s="276">
        <v>349980000</v>
      </c>
      <c r="I18" s="10">
        <v>0</v>
      </c>
      <c r="J18" s="10">
        <v>0</v>
      </c>
      <c r="K18" s="10">
        <v>0</v>
      </c>
      <c r="L18" s="10">
        <v>349980000</v>
      </c>
      <c r="M18" s="10">
        <v>5345479000</v>
      </c>
      <c r="N18" s="11" t="s">
        <v>27</v>
      </c>
      <c r="O18" s="21" t="s">
        <v>756</v>
      </c>
    </row>
    <row r="19" spans="1:15" s="6" customFormat="1" ht="15.95" customHeight="1" outlineLevel="2">
      <c r="A19" s="20">
        <v>29</v>
      </c>
      <c r="B19" s="20" t="s">
        <v>46</v>
      </c>
      <c r="C19" s="21" t="s">
        <v>24</v>
      </c>
      <c r="D19" s="22">
        <v>40002944</v>
      </c>
      <c r="E19" s="21" t="s">
        <v>47</v>
      </c>
      <c r="F19" s="23">
        <v>94605000</v>
      </c>
      <c r="G19" s="10">
        <v>0</v>
      </c>
      <c r="H19" s="10">
        <v>94605000</v>
      </c>
      <c r="I19" s="10">
        <v>0</v>
      </c>
      <c r="J19" s="10">
        <v>0</v>
      </c>
      <c r="K19" s="10">
        <v>0</v>
      </c>
      <c r="L19" s="10">
        <v>94605000</v>
      </c>
      <c r="M19" s="10">
        <v>0</v>
      </c>
      <c r="N19" s="11" t="s">
        <v>41</v>
      </c>
      <c r="O19" s="21" t="s">
        <v>756</v>
      </c>
    </row>
    <row r="20" spans="1:15" ht="18.75" customHeight="1" outlineLevel="1">
      <c r="A20" s="26"/>
      <c r="B20" s="26"/>
      <c r="C20" s="14"/>
      <c r="D20" s="27"/>
      <c r="E20" s="199" t="s">
        <v>767</v>
      </c>
      <c r="F20" s="200">
        <v>6886739000</v>
      </c>
      <c r="G20" s="200">
        <v>3000000</v>
      </c>
      <c r="H20" s="200">
        <v>1388260000</v>
      </c>
      <c r="I20" s="200">
        <v>0</v>
      </c>
      <c r="J20" s="200">
        <v>0</v>
      </c>
      <c r="K20" s="200">
        <v>0</v>
      </c>
      <c r="L20" s="200">
        <v>1388260000</v>
      </c>
      <c r="M20" s="200">
        <v>5495479000</v>
      </c>
      <c r="N20" s="30"/>
      <c r="O20" s="7"/>
    </row>
    <row r="21" spans="1:15" ht="18.75" customHeight="1" outlineLevel="1">
      <c r="A21" s="26"/>
      <c r="B21" s="26"/>
      <c r="C21" s="14"/>
      <c r="D21" s="27"/>
      <c r="E21" s="14"/>
      <c r="F21" s="28"/>
      <c r="G21" s="29"/>
      <c r="H21" s="29"/>
      <c r="I21" s="29"/>
      <c r="J21" s="29"/>
      <c r="K21" s="29"/>
      <c r="L21" s="29"/>
      <c r="M21" s="29"/>
      <c r="N21" s="30"/>
      <c r="O21" s="7"/>
    </row>
    <row r="22" spans="1:15" ht="18.75" customHeight="1" outlineLevel="1">
      <c r="A22" s="26"/>
      <c r="B22" s="26"/>
      <c r="C22" s="14"/>
      <c r="D22" s="27"/>
      <c r="E22" s="198" t="s">
        <v>759</v>
      </c>
      <c r="F22" s="28"/>
      <c r="G22" s="29"/>
      <c r="H22" s="29"/>
      <c r="I22" s="29"/>
      <c r="J22" s="29"/>
      <c r="K22" s="29"/>
      <c r="L22" s="29"/>
      <c r="M22" s="29"/>
      <c r="N22" s="30"/>
      <c r="O22" s="7"/>
    </row>
    <row r="23" spans="1:15" s="6" customFormat="1" ht="15.95" customHeight="1" outlineLevel="2">
      <c r="A23" s="20">
        <v>31</v>
      </c>
      <c r="B23" s="20" t="s">
        <v>31</v>
      </c>
      <c r="C23" s="21" t="s">
        <v>24</v>
      </c>
      <c r="D23" s="22">
        <v>30463800</v>
      </c>
      <c r="E23" s="21" t="s">
        <v>42</v>
      </c>
      <c r="F23" s="23">
        <v>2987485000</v>
      </c>
      <c r="G23" s="10">
        <v>0</v>
      </c>
      <c r="H23" s="10">
        <v>250000000</v>
      </c>
      <c r="I23" s="10">
        <v>0</v>
      </c>
      <c r="J23" s="10">
        <v>0</v>
      </c>
      <c r="K23" s="10">
        <v>0</v>
      </c>
      <c r="L23" s="10">
        <v>250000000</v>
      </c>
      <c r="M23" s="10">
        <v>2737485000</v>
      </c>
      <c r="N23" s="11" t="s">
        <v>27</v>
      </c>
      <c r="O23" s="21" t="s">
        <v>724</v>
      </c>
    </row>
    <row r="24" spans="1:15" s="6" customFormat="1" ht="15.95" customHeight="1" outlineLevel="2">
      <c r="A24" s="20">
        <v>31</v>
      </c>
      <c r="B24" s="20" t="s">
        <v>23</v>
      </c>
      <c r="C24" s="21" t="s">
        <v>24</v>
      </c>
      <c r="D24" s="22">
        <v>30134836</v>
      </c>
      <c r="E24" s="21" t="s">
        <v>48</v>
      </c>
      <c r="F24" s="23">
        <v>3295526000</v>
      </c>
      <c r="G24" s="10">
        <v>0</v>
      </c>
      <c r="H24" s="276">
        <v>158960710</v>
      </c>
      <c r="I24" s="10">
        <v>0</v>
      </c>
      <c r="J24" s="10">
        <v>0</v>
      </c>
      <c r="K24" s="10">
        <v>0</v>
      </c>
      <c r="L24" s="10">
        <v>160600600</v>
      </c>
      <c r="M24" s="10">
        <v>3134925400</v>
      </c>
      <c r="N24" s="11" t="s">
        <v>27</v>
      </c>
      <c r="O24" s="21" t="s">
        <v>724</v>
      </c>
    </row>
    <row r="25" spans="1:15" s="6" customFormat="1" ht="15.95" customHeight="1" outlineLevel="2">
      <c r="A25" s="20">
        <v>31</v>
      </c>
      <c r="B25" s="20" t="s">
        <v>31</v>
      </c>
      <c r="C25" s="21" t="s">
        <v>24</v>
      </c>
      <c r="D25" s="22">
        <v>40003069</v>
      </c>
      <c r="E25" s="21" t="s">
        <v>53</v>
      </c>
      <c r="F25" s="23">
        <v>77510000</v>
      </c>
      <c r="G25" s="10">
        <v>0</v>
      </c>
      <c r="H25" s="10">
        <v>7751000</v>
      </c>
      <c r="I25" s="10">
        <v>0</v>
      </c>
      <c r="J25" s="10">
        <v>0</v>
      </c>
      <c r="K25" s="10">
        <v>0</v>
      </c>
      <c r="L25" s="10">
        <v>7751000</v>
      </c>
      <c r="M25" s="10">
        <v>69759000</v>
      </c>
      <c r="N25" s="11" t="s">
        <v>41</v>
      </c>
      <c r="O25" s="21" t="s">
        <v>724</v>
      </c>
    </row>
    <row r="26" spans="1:15" ht="18.75" customHeight="1" outlineLevel="1">
      <c r="A26" s="26"/>
      <c r="B26" s="26"/>
      <c r="C26" s="14"/>
      <c r="D26" s="27"/>
      <c r="E26" s="199" t="s">
        <v>760</v>
      </c>
      <c r="F26" s="201">
        <v>6360521000</v>
      </c>
      <c r="G26" s="201">
        <v>0</v>
      </c>
      <c r="H26" s="201">
        <v>416711710</v>
      </c>
      <c r="I26" s="201">
        <v>0</v>
      </c>
      <c r="J26" s="201">
        <v>0</v>
      </c>
      <c r="K26" s="201">
        <v>0</v>
      </c>
      <c r="L26" s="201">
        <v>418351600</v>
      </c>
      <c r="M26" s="201">
        <v>5942169400</v>
      </c>
      <c r="N26" s="30"/>
      <c r="O26" s="7"/>
    </row>
    <row r="27" spans="1:15" ht="18.75" customHeight="1" outlineLevel="1">
      <c r="A27" s="26"/>
      <c r="B27" s="26"/>
      <c r="C27" s="14"/>
      <c r="D27" s="27"/>
      <c r="E27" s="14"/>
      <c r="F27" s="28"/>
      <c r="G27" s="29"/>
      <c r="H27" s="29"/>
      <c r="I27" s="29"/>
      <c r="J27" s="29"/>
      <c r="K27" s="29"/>
      <c r="L27" s="29"/>
      <c r="M27" s="29"/>
      <c r="N27" s="30"/>
      <c r="O27" s="7"/>
    </row>
    <row r="28" spans="1:15" s="285" customFormat="1" ht="25.5" customHeight="1" outlineLevel="1">
      <c r="A28" s="278"/>
      <c r="B28" s="278"/>
      <c r="C28" s="280"/>
      <c r="D28" s="279"/>
      <c r="E28" s="281" t="s">
        <v>551</v>
      </c>
      <c r="F28" s="282">
        <v>29723253077</v>
      </c>
      <c r="G28" s="282">
        <v>10446217861</v>
      </c>
      <c r="H28" s="282">
        <v>4845603814</v>
      </c>
      <c r="I28" s="282">
        <v>1365933433</v>
      </c>
      <c r="J28" s="282">
        <v>549306239</v>
      </c>
      <c r="K28" s="282">
        <v>1915239672</v>
      </c>
      <c r="L28" s="282">
        <v>2932004032</v>
      </c>
      <c r="M28" s="282">
        <v>14429791512</v>
      </c>
      <c r="N28" s="283"/>
      <c r="O28" s="284"/>
    </row>
    <row r="29" spans="1:15" ht="18.75" customHeight="1" outlineLevel="1">
      <c r="A29" s="26"/>
      <c r="B29" s="26"/>
      <c r="C29" s="14"/>
      <c r="D29" s="27"/>
      <c r="E29" s="14"/>
      <c r="F29" s="28"/>
      <c r="G29" s="29"/>
      <c r="H29" s="29"/>
      <c r="I29" s="29"/>
      <c r="J29" s="29"/>
      <c r="K29" s="29"/>
      <c r="L29" s="29"/>
      <c r="M29" s="29"/>
      <c r="N29" s="30"/>
      <c r="O29" s="7"/>
    </row>
    <row r="30" spans="1:15" ht="26.25" customHeight="1" outlineLevel="1">
      <c r="A30" s="26"/>
      <c r="B30" s="26"/>
      <c r="C30" s="14"/>
      <c r="D30" s="27"/>
      <c r="E30" s="32" t="s">
        <v>57</v>
      </c>
      <c r="F30" s="28"/>
      <c r="G30" s="29"/>
      <c r="H30" s="29"/>
      <c r="I30" s="29"/>
      <c r="J30" s="29"/>
      <c r="K30" s="29"/>
      <c r="L30" s="29"/>
      <c r="M30" s="29"/>
      <c r="N30" s="30"/>
      <c r="O30" s="7"/>
    </row>
    <row r="31" spans="1:15" ht="18.75" customHeight="1" outlineLevel="1">
      <c r="A31" s="26"/>
      <c r="B31" s="26"/>
      <c r="C31" s="14"/>
      <c r="D31" s="27"/>
      <c r="E31" s="198" t="s">
        <v>766</v>
      </c>
      <c r="F31" s="28"/>
      <c r="G31" s="29"/>
      <c r="H31" s="29"/>
      <c r="I31" s="29"/>
      <c r="J31" s="29"/>
      <c r="K31" s="29"/>
      <c r="L31" s="29"/>
      <c r="M31" s="29"/>
      <c r="N31" s="30"/>
      <c r="O31" s="7"/>
    </row>
    <row r="32" spans="1:15" s="6" customFormat="1" ht="15.95" customHeight="1" outlineLevel="2">
      <c r="A32" s="20">
        <v>31</v>
      </c>
      <c r="B32" s="20" t="s">
        <v>23</v>
      </c>
      <c r="C32" s="21" t="s">
        <v>24</v>
      </c>
      <c r="D32" s="22">
        <v>40001267</v>
      </c>
      <c r="E32" s="21" t="s">
        <v>58</v>
      </c>
      <c r="F32" s="23">
        <v>499206000</v>
      </c>
      <c r="G32" s="10">
        <v>59378854</v>
      </c>
      <c r="H32" s="10">
        <v>431555493</v>
      </c>
      <c r="I32" s="10">
        <v>344875351</v>
      </c>
      <c r="J32" s="10">
        <v>0</v>
      </c>
      <c r="K32" s="10">
        <v>344875351</v>
      </c>
      <c r="L32" s="10">
        <v>86680142</v>
      </c>
      <c r="M32" s="10">
        <v>8271653</v>
      </c>
      <c r="N32" s="11" t="s">
        <v>41</v>
      </c>
      <c r="O32" s="21" t="s">
        <v>723</v>
      </c>
    </row>
    <row r="33" spans="1:15" s="6" customFormat="1" ht="15.95" customHeight="1" outlineLevel="2">
      <c r="A33" s="20">
        <v>33</v>
      </c>
      <c r="B33" s="20" t="s">
        <v>54</v>
      </c>
      <c r="C33" s="21" t="s">
        <v>24</v>
      </c>
      <c r="D33" s="22" t="s">
        <v>54</v>
      </c>
      <c r="E33" s="21" t="s">
        <v>55</v>
      </c>
      <c r="F33" s="23">
        <v>200000000</v>
      </c>
      <c r="G33" s="10">
        <v>0</v>
      </c>
      <c r="H33" s="276">
        <v>200000000</v>
      </c>
      <c r="I33" s="10">
        <v>91961112</v>
      </c>
      <c r="J33" s="10">
        <v>0</v>
      </c>
      <c r="K33" s="10">
        <v>91961112</v>
      </c>
      <c r="L33" s="10">
        <v>108038888</v>
      </c>
      <c r="M33" s="10">
        <v>0</v>
      </c>
      <c r="N33" s="11" t="s">
        <v>56</v>
      </c>
      <c r="O33" s="21" t="s">
        <v>723</v>
      </c>
    </row>
    <row r="34" spans="1:15" s="6" customFormat="1" ht="15.95" customHeight="1" outlineLevel="2">
      <c r="A34" s="20">
        <v>29</v>
      </c>
      <c r="B34" s="20" t="s">
        <v>31</v>
      </c>
      <c r="C34" s="21" t="s">
        <v>24</v>
      </c>
      <c r="D34" s="22">
        <v>40000911</v>
      </c>
      <c r="E34" s="21" t="s">
        <v>62</v>
      </c>
      <c r="F34" s="23">
        <v>99541612</v>
      </c>
      <c r="G34" s="10">
        <v>0</v>
      </c>
      <c r="H34" s="10">
        <v>99541612</v>
      </c>
      <c r="I34" s="10">
        <v>89377479</v>
      </c>
      <c r="J34" s="10">
        <v>0</v>
      </c>
      <c r="K34" s="10">
        <v>89377479</v>
      </c>
      <c r="L34" s="10">
        <v>10164133</v>
      </c>
      <c r="M34" s="10">
        <v>0</v>
      </c>
      <c r="N34" s="11" t="s">
        <v>41</v>
      </c>
      <c r="O34" s="21" t="s">
        <v>723</v>
      </c>
    </row>
    <row r="35" spans="1:15" s="6" customFormat="1" ht="15.95" customHeight="1" outlineLevel="2">
      <c r="A35" s="20">
        <v>31</v>
      </c>
      <c r="B35" s="20" t="s">
        <v>31</v>
      </c>
      <c r="C35" s="21" t="s">
        <v>59</v>
      </c>
      <c r="D35" s="22">
        <v>30412923</v>
      </c>
      <c r="E35" s="21" t="s">
        <v>60</v>
      </c>
      <c r="F35" s="23">
        <v>19780000</v>
      </c>
      <c r="G35" s="10">
        <v>7512000</v>
      </c>
      <c r="H35" s="10">
        <v>12268000</v>
      </c>
      <c r="I35" s="10">
        <v>0</v>
      </c>
      <c r="J35" s="10">
        <v>0</v>
      </c>
      <c r="K35" s="10">
        <v>0</v>
      </c>
      <c r="L35" s="10">
        <v>12268000</v>
      </c>
      <c r="M35" s="10">
        <v>0</v>
      </c>
      <c r="N35" s="11" t="s">
        <v>27</v>
      </c>
      <c r="O35" s="21" t="s">
        <v>725</v>
      </c>
    </row>
    <row r="36" spans="1:15" s="6" customFormat="1" ht="15.95" customHeight="1" outlineLevel="2">
      <c r="A36" s="20">
        <v>29</v>
      </c>
      <c r="B36" s="20" t="s">
        <v>31</v>
      </c>
      <c r="C36" s="21" t="s">
        <v>24</v>
      </c>
      <c r="D36" s="22">
        <v>30487758</v>
      </c>
      <c r="E36" s="21" t="s">
        <v>61</v>
      </c>
      <c r="F36" s="23">
        <v>80682000</v>
      </c>
      <c r="G36" s="10">
        <v>0</v>
      </c>
      <c r="H36" s="10">
        <v>80682000</v>
      </c>
      <c r="I36" s="10">
        <v>80682000</v>
      </c>
      <c r="J36" s="10">
        <v>0</v>
      </c>
      <c r="K36" s="10">
        <v>80682000</v>
      </c>
      <c r="L36" s="10">
        <v>0</v>
      </c>
      <c r="M36" s="10">
        <v>0</v>
      </c>
      <c r="N36" s="11" t="s">
        <v>41</v>
      </c>
      <c r="O36" s="21" t="s">
        <v>755</v>
      </c>
    </row>
    <row r="37" spans="1:15" ht="18.75" customHeight="1" outlineLevel="1">
      <c r="A37" s="26"/>
      <c r="B37" s="26"/>
      <c r="C37" s="14"/>
      <c r="D37" s="27"/>
      <c r="E37" s="199" t="s">
        <v>768</v>
      </c>
      <c r="F37" s="201">
        <v>899209612</v>
      </c>
      <c r="G37" s="201">
        <v>66890854</v>
      </c>
      <c r="H37" s="201">
        <v>824047105</v>
      </c>
      <c r="I37" s="201">
        <v>606895942</v>
      </c>
      <c r="J37" s="201">
        <v>0</v>
      </c>
      <c r="K37" s="201">
        <v>606895942</v>
      </c>
      <c r="L37" s="201">
        <v>217151163</v>
      </c>
      <c r="M37" s="201">
        <v>8271653</v>
      </c>
      <c r="N37" s="30"/>
      <c r="O37" s="7"/>
    </row>
    <row r="38" spans="1:15" s="6" customFormat="1" ht="18.75" customHeight="1" outlineLevel="1">
      <c r="A38" s="26"/>
      <c r="B38" s="26"/>
      <c r="C38" s="14"/>
      <c r="D38" s="27"/>
      <c r="E38" s="12"/>
      <c r="F38" s="28"/>
      <c r="G38" s="29"/>
      <c r="H38" s="29"/>
      <c r="I38" s="29"/>
      <c r="J38" s="29"/>
      <c r="K38" s="29"/>
      <c r="L38" s="29"/>
      <c r="M38" s="29"/>
      <c r="N38" s="30"/>
      <c r="O38" s="7"/>
    </row>
    <row r="39" spans="1:15" s="275" customFormat="1" ht="18.75" customHeight="1" outlineLevel="1">
      <c r="A39" s="26"/>
      <c r="B39" s="26"/>
      <c r="C39" s="14"/>
      <c r="D39" s="27"/>
      <c r="E39" s="198" t="s">
        <v>765</v>
      </c>
      <c r="F39" s="28"/>
      <c r="G39" s="29"/>
      <c r="H39" s="29"/>
      <c r="I39" s="29"/>
      <c r="J39" s="29"/>
      <c r="K39" s="29"/>
      <c r="L39" s="29"/>
      <c r="M39" s="29"/>
      <c r="N39" s="30"/>
      <c r="O39" s="7"/>
    </row>
    <row r="40" spans="1:15" s="6" customFormat="1" ht="15.95" customHeight="1" outlineLevel="2">
      <c r="A40" s="20">
        <v>29</v>
      </c>
      <c r="B40" s="20" t="s">
        <v>46</v>
      </c>
      <c r="C40" s="21" t="s">
        <v>24</v>
      </c>
      <c r="D40" s="22">
        <v>30362030</v>
      </c>
      <c r="E40" s="21" t="s">
        <v>63</v>
      </c>
      <c r="F40" s="23">
        <v>47124000</v>
      </c>
      <c r="G40" s="10">
        <v>0</v>
      </c>
      <c r="H40" s="10">
        <v>47124000</v>
      </c>
      <c r="I40" s="10">
        <v>0</v>
      </c>
      <c r="J40" s="10">
        <v>0</v>
      </c>
      <c r="K40" s="10">
        <v>0</v>
      </c>
      <c r="L40" s="10">
        <v>47124000</v>
      </c>
      <c r="M40" s="10">
        <v>0</v>
      </c>
      <c r="N40" s="11" t="s">
        <v>41</v>
      </c>
      <c r="O40" s="21" t="s">
        <v>722</v>
      </c>
    </row>
    <row r="41" spans="1:15" s="275" customFormat="1" ht="18.75" customHeight="1" outlineLevel="1">
      <c r="A41" s="26"/>
      <c r="B41" s="26"/>
      <c r="C41" s="14"/>
      <c r="D41" s="27"/>
      <c r="E41" s="199" t="s">
        <v>767</v>
      </c>
      <c r="F41" s="200">
        <v>47124000</v>
      </c>
      <c r="G41" s="200">
        <v>0</v>
      </c>
      <c r="H41" s="200">
        <v>47124000</v>
      </c>
      <c r="I41" s="200">
        <v>0</v>
      </c>
      <c r="J41" s="200">
        <v>0</v>
      </c>
      <c r="K41" s="200">
        <v>0</v>
      </c>
      <c r="L41" s="200">
        <v>47124000</v>
      </c>
      <c r="M41" s="200">
        <v>0</v>
      </c>
      <c r="N41" s="30"/>
      <c r="O41" s="7"/>
    </row>
    <row r="42" spans="1:15" ht="18.75" customHeight="1" outlineLevel="1">
      <c r="A42" s="26"/>
      <c r="B42" s="26"/>
      <c r="C42" s="14"/>
      <c r="D42" s="27"/>
      <c r="E42" s="12"/>
      <c r="F42" s="197"/>
      <c r="G42" s="197"/>
      <c r="H42" s="197"/>
      <c r="I42" s="197"/>
      <c r="J42" s="197"/>
      <c r="K42" s="197"/>
      <c r="L42" s="197"/>
      <c r="M42" s="197"/>
      <c r="N42" s="30"/>
      <c r="O42" s="7"/>
    </row>
    <row r="43" spans="1:15" ht="18.75" customHeight="1" outlineLevel="1">
      <c r="A43" s="26"/>
      <c r="B43" s="26"/>
      <c r="C43" s="14"/>
      <c r="D43" s="27"/>
      <c r="E43" s="198" t="s">
        <v>759</v>
      </c>
      <c r="F43" s="28"/>
      <c r="G43" s="29"/>
      <c r="H43" s="29"/>
      <c r="I43" s="29"/>
      <c r="J43" s="29"/>
      <c r="K43" s="29"/>
      <c r="L43" s="29"/>
      <c r="M43" s="29"/>
      <c r="N43" s="30"/>
      <c r="O43" s="7"/>
    </row>
    <row r="44" spans="1:15" s="6" customFormat="1" ht="15.95" customHeight="1" outlineLevel="2">
      <c r="A44" s="20">
        <v>31</v>
      </c>
      <c r="B44" s="20" t="s">
        <v>23</v>
      </c>
      <c r="C44" s="21" t="s">
        <v>24</v>
      </c>
      <c r="D44" s="22">
        <v>40008506</v>
      </c>
      <c r="E44" s="21" t="s">
        <v>66</v>
      </c>
      <c r="F44" s="23">
        <v>519418000</v>
      </c>
      <c r="G44" s="10">
        <v>0</v>
      </c>
      <c r="H44" s="10">
        <v>180000000</v>
      </c>
      <c r="I44" s="10">
        <v>0</v>
      </c>
      <c r="J44" s="10">
        <v>0</v>
      </c>
      <c r="K44" s="10">
        <v>0</v>
      </c>
      <c r="L44" s="10">
        <v>180000000</v>
      </c>
      <c r="M44" s="10">
        <v>339418000</v>
      </c>
      <c r="N44" s="11" t="s">
        <v>41</v>
      </c>
      <c r="O44" s="21" t="s">
        <v>724</v>
      </c>
    </row>
    <row r="45" spans="1:15" ht="18.75" customHeight="1" outlineLevel="1">
      <c r="A45" s="26"/>
      <c r="B45" s="26"/>
      <c r="C45" s="14"/>
      <c r="D45" s="27"/>
      <c r="E45" s="199" t="s">
        <v>760</v>
      </c>
      <c r="F45" s="201">
        <v>519418000</v>
      </c>
      <c r="G45" s="201">
        <v>0</v>
      </c>
      <c r="H45" s="201">
        <v>180000000</v>
      </c>
      <c r="I45" s="201">
        <v>0</v>
      </c>
      <c r="J45" s="201">
        <v>0</v>
      </c>
      <c r="K45" s="201">
        <v>0</v>
      </c>
      <c r="L45" s="201">
        <v>180000000</v>
      </c>
      <c r="M45" s="201">
        <v>339418000</v>
      </c>
      <c r="N45" s="30"/>
      <c r="O45" s="7"/>
    </row>
    <row r="46" spans="1:15" ht="18.75" customHeight="1" outlineLevel="1">
      <c r="A46" s="26"/>
      <c r="B46" s="26"/>
      <c r="C46" s="14"/>
      <c r="D46" s="27"/>
      <c r="E46" s="12"/>
      <c r="F46" s="28"/>
      <c r="G46" s="29"/>
      <c r="H46" s="29"/>
      <c r="I46" s="29"/>
      <c r="J46" s="29"/>
      <c r="K46" s="29"/>
      <c r="L46" s="29"/>
      <c r="M46" s="29"/>
      <c r="N46" s="30"/>
      <c r="O46" s="7"/>
    </row>
    <row r="47" spans="1:15" s="285" customFormat="1" ht="24.75" customHeight="1" outlineLevel="1">
      <c r="A47" s="278"/>
      <c r="B47" s="278"/>
      <c r="C47" s="280"/>
      <c r="D47" s="279"/>
      <c r="E47" s="281" t="s">
        <v>552</v>
      </c>
      <c r="F47" s="282">
        <v>1465751612</v>
      </c>
      <c r="G47" s="282">
        <v>66890854</v>
      </c>
      <c r="H47" s="282">
        <v>1051171105</v>
      </c>
      <c r="I47" s="282">
        <v>606895942</v>
      </c>
      <c r="J47" s="282">
        <v>0</v>
      </c>
      <c r="K47" s="282">
        <v>606895942</v>
      </c>
      <c r="L47" s="282">
        <v>444275163</v>
      </c>
      <c r="M47" s="282">
        <v>347689653</v>
      </c>
      <c r="N47" s="283"/>
      <c r="O47" s="284"/>
    </row>
    <row r="48" spans="1:15" ht="18.75" customHeight="1" outlineLevel="1">
      <c r="A48" s="26"/>
      <c r="B48" s="26"/>
      <c r="C48" s="14"/>
      <c r="D48" s="27"/>
      <c r="E48" s="14"/>
      <c r="F48" s="28"/>
      <c r="G48" s="29"/>
      <c r="H48" s="29"/>
      <c r="I48" s="29"/>
      <c r="J48" s="29"/>
      <c r="K48" s="29"/>
      <c r="L48" s="29"/>
      <c r="M48" s="29"/>
      <c r="N48" s="30"/>
      <c r="O48" s="7"/>
    </row>
    <row r="49" spans="1:15" ht="26.25" customHeight="1" outlineLevel="1">
      <c r="A49" s="26"/>
      <c r="B49" s="26"/>
      <c r="C49" s="14"/>
      <c r="D49" s="27"/>
      <c r="E49" s="32" t="s">
        <v>67</v>
      </c>
      <c r="F49" s="28"/>
      <c r="G49" s="29"/>
      <c r="H49" s="29"/>
      <c r="I49" s="29"/>
      <c r="J49" s="29"/>
      <c r="K49" s="29"/>
      <c r="L49" s="29"/>
      <c r="M49" s="29"/>
      <c r="N49" s="30"/>
      <c r="O49" s="7"/>
    </row>
    <row r="50" spans="1:15" ht="18.75" customHeight="1" outlineLevel="1">
      <c r="A50" s="26"/>
      <c r="B50" s="26"/>
      <c r="C50" s="14"/>
      <c r="D50" s="27"/>
      <c r="E50" s="198" t="s">
        <v>766</v>
      </c>
      <c r="F50" s="28"/>
      <c r="G50" s="29"/>
      <c r="H50" s="29"/>
      <c r="I50" s="29"/>
      <c r="J50" s="29"/>
      <c r="K50" s="29"/>
      <c r="L50" s="29"/>
      <c r="M50" s="29"/>
      <c r="N50" s="30"/>
      <c r="O50" s="7"/>
    </row>
    <row r="51" spans="1:15" s="6" customFormat="1" ht="15.95" customHeight="1" outlineLevel="2">
      <c r="A51" s="20">
        <v>31</v>
      </c>
      <c r="B51" s="20" t="s">
        <v>31</v>
      </c>
      <c r="C51" s="21" t="s">
        <v>59</v>
      </c>
      <c r="D51" s="22">
        <v>30171923</v>
      </c>
      <c r="E51" s="21" t="s">
        <v>68</v>
      </c>
      <c r="F51" s="23">
        <v>19500000</v>
      </c>
      <c r="G51" s="10">
        <v>3900000</v>
      </c>
      <c r="H51" s="10">
        <v>15600000</v>
      </c>
      <c r="I51" s="10">
        <v>0</v>
      </c>
      <c r="J51" s="10">
        <v>0</v>
      </c>
      <c r="K51" s="10">
        <v>0</v>
      </c>
      <c r="L51" s="10">
        <v>15600000</v>
      </c>
      <c r="M51" s="10">
        <v>0</v>
      </c>
      <c r="N51" s="11" t="s">
        <v>27</v>
      </c>
      <c r="O51" s="21" t="s">
        <v>723</v>
      </c>
    </row>
    <row r="52" spans="1:15" s="6" customFormat="1" ht="15.95" customHeight="1" outlineLevel="2">
      <c r="A52" s="20">
        <v>31</v>
      </c>
      <c r="B52" s="20" t="s">
        <v>31</v>
      </c>
      <c r="C52" s="21" t="s">
        <v>24</v>
      </c>
      <c r="D52" s="22">
        <v>30397335</v>
      </c>
      <c r="E52" s="21" t="s">
        <v>69</v>
      </c>
      <c r="F52" s="23">
        <v>529939000</v>
      </c>
      <c r="G52" s="10">
        <v>1500000</v>
      </c>
      <c r="H52" s="10">
        <v>446839000</v>
      </c>
      <c r="I52" s="10">
        <v>43370226</v>
      </c>
      <c r="J52" s="10">
        <v>6463614</v>
      </c>
      <c r="K52" s="10">
        <v>49833840</v>
      </c>
      <c r="L52" s="10">
        <v>397005160</v>
      </c>
      <c r="M52" s="10">
        <v>81600000</v>
      </c>
      <c r="N52" s="11" t="s">
        <v>27</v>
      </c>
      <c r="O52" s="21" t="s">
        <v>723</v>
      </c>
    </row>
    <row r="53" spans="1:15" s="6" customFormat="1" ht="15.95" customHeight="1" outlineLevel="2">
      <c r="A53" s="20">
        <v>31</v>
      </c>
      <c r="B53" s="20" t="s">
        <v>31</v>
      </c>
      <c r="C53" s="21" t="s">
        <v>59</v>
      </c>
      <c r="D53" s="22">
        <v>30171924</v>
      </c>
      <c r="E53" s="21" t="s">
        <v>71</v>
      </c>
      <c r="F53" s="23">
        <v>17905700</v>
      </c>
      <c r="G53" s="10">
        <v>11161820</v>
      </c>
      <c r="H53" s="10">
        <v>6743880</v>
      </c>
      <c r="I53" s="10">
        <v>0</v>
      </c>
      <c r="J53" s="10">
        <v>0</v>
      </c>
      <c r="K53" s="10">
        <v>0</v>
      </c>
      <c r="L53" s="10">
        <v>6743880</v>
      </c>
      <c r="M53" s="10">
        <v>0</v>
      </c>
      <c r="N53" s="11" t="s">
        <v>27</v>
      </c>
      <c r="O53" s="21" t="s">
        <v>723</v>
      </c>
    </row>
    <row r="54" spans="1:15" s="6" customFormat="1" ht="15.95" customHeight="1" outlineLevel="2">
      <c r="A54" s="20">
        <v>31</v>
      </c>
      <c r="B54" s="20" t="s">
        <v>23</v>
      </c>
      <c r="C54" s="21" t="s">
        <v>24</v>
      </c>
      <c r="D54" s="22">
        <v>40000636</v>
      </c>
      <c r="E54" s="21" t="s">
        <v>72</v>
      </c>
      <c r="F54" s="23">
        <v>139062000</v>
      </c>
      <c r="G54" s="10">
        <v>0</v>
      </c>
      <c r="H54" s="10">
        <v>119062000</v>
      </c>
      <c r="I54" s="10">
        <v>71199381</v>
      </c>
      <c r="J54" s="10">
        <v>25636920</v>
      </c>
      <c r="K54" s="10">
        <v>96836301</v>
      </c>
      <c r="L54" s="10">
        <v>22225699</v>
      </c>
      <c r="M54" s="10">
        <v>20000000</v>
      </c>
      <c r="N54" s="11" t="s">
        <v>41</v>
      </c>
      <c r="O54" s="21" t="s">
        <v>723</v>
      </c>
    </row>
    <row r="55" spans="1:15" s="6" customFormat="1" ht="15.95" customHeight="1" outlineLevel="2">
      <c r="A55" s="20">
        <v>33</v>
      </c>
      <c r="B55" s="20" t="s">
        <v>54</v>
      </c>
      <c r="C55" s="21" t="s">
        <v>24</v>
      </c>
      <c r="D55" s="22" t="s">
        <v>54</v>
      </c>
      <c r="E55" s="21" t="s">
        <v>55</v>
      </c>
      <c r="F55" s="23">
        <v>200000000</v>
      </c>
      <c r="G55" s="10">
        <v>0</v>
      </c>
      <c r="H55" s="276">
        <v>200000000</v>
      </c>
      <c r="I55" s="10">
        <v>137727807</v>
      </c>
      <c r="J55" s="10">
        <v>21972347</v>
      </c>
      <c r="K55" s="10">
        <v>159700154</v>
      </c>
      <c r="L55" s="10">
        <v>40299846</v>
      </c>
      <c r="M55" s="10">
        <v>0</v>
      </c>
      <c r="N55" s="11" t="s">
        <v>56</v>
      </c>
      <c r="O55" s="21" t="s">
        <v>723</v>
      </c>
    </row>
    <row r="56" spans="1:15" s="6" customFormat="1" ht="15.95" customHeight="1" outlineLevel="2">
      <c r="A56" s="20">
        <v>31</v>
      </c>
      <c r="B56" s="20" t="s">
        <v>23</v>
      </c>
      <c r="C56" s="21" t="s">
        <v>24</v>
      </c>
      <c r="D56" s="22">
        <v>40000611</v>
      </c>
      <c r="E56" s="21" t="s">
        <v>73</v>
      </c>
      <c r="F56" s="23">
        <v>209969590</v>
      </c>
      <c r="G56" s="10">
        <v>0</v>
      </c>
      <c r="H56" s="10">
        <v>209969590</v>
      </c>
      <c r="I56" s="10">
        <v>195250001</v>
      </c>
      <c r="J56" s="10">
        <v>14719589</v>
      </c>
      <c r="K56" s="10">
        <v>209969590</v>
      </c>
      <c r="L56" s="10">
        <v>0</v>
      </c>
      <c r="M56" s="10">
        <v>0</v>
      </c>
      <c r="N56" s="11" t="s">
        <v>41</v>
      </c>
      <c r="O56" s="21" t="s">
        <v>755</v>
      </c>
    </row>
    <row r="57" spans="1:15" ht="18.75" customHeight="1" outlineLevel="1">
      <c r="A57" s="26"/>
      <c r="B57" s="26"/>
      <c r="C57" s="14"/>
      <c r="D57" s="27"/>
      <c r="E57" s="199" t="s">
        <v>768</v>
      </c>
      <c r="F57" s="201">
        <v>1116376290</v>
      </c>
      <c r="G57" s="201">
        <v>16561820</v>
      </c>
      <c r="H57" s="201">
        <v>998214470</v>
      </c>
      <c r="I57" s="201">
        <v>447547415</v>
      </c>
      <c r="J57" s="201">
        <v>68792470</v>
      </c>
      <c r="K57" s="201">
        <v>516339885</v>
      </c>
      <c r="L57" s="201">
        <v>481874585</v>
      </c>
      <c r="M57" s="201">
        <v>101600000</v>
      </c>
      <c r="N57" s="30"/>
      <c r="O57" s="7"/>
    </row>
    <row r="58" spans="1:15" s="6" customFormat="1" ht="18.75" customHeight="1" outlineLevel="1">
      <c r="A58" s="26"/>
      <c r="B58" s="26"/>
      <c r="C58" s="14"/>
      <c r="D58" s="27"/>
      <c r="E58" s="12"/>
      <c r="F58" s="197"/>
      <c r="G58" s="197"/>
      <c r="H58" s="197"/>
      <c r="I58" s="197"/>
      <c r="J58" s="197"/>
      <c r="K58" s="197"/>
      <c r="L58" s="197"/>
      <c r="M58" s="197"/>
      <c r="N58" s="30"/>
      <c r="O58" s="7"/>
    </row>
    <row r="59" spans="1:15" s="6" customFormat="1" ht="18.75" customHeight="1" outlineLevel="1">
      <c r="A59" s="26"/>
      <c r="B59" s="26"/>
      <c r="C59" s="14"/>
      <c r="D59" s="27"/>
      <c r="E59" s="198" t="s">
        <v>765</v>
      </c>
      <c r="F59" s="197"/>
      <c r="G59" s="197"/>
      <c r="H59" s="197"/>
      <c r="I59" s="197"/>
      <c r="J59" s="197"/>
      <c r="K59" s="197"/>
      <c r="L59" s="197"/>
      <c r="M59" s="197"/>
      <c r="N59" s="30"/>
      <c r="O59" s="7"/>
    </row>
    <row r="60" spans="1:15" s="6" customFormat="1" ht="15.95" customHeight="1" outlineLevel="2">
      <c r="A60" s="20">
        <v>31</v>
      </c>
      <c r="B60" s="20" t="s">
        <v>31</v>
      </c>
      <c r="C60" s="21" t="s">
        <v>24</v>
      </c>
      <c r="D60" s="22">
        <v>30134930</v>
      </c>
      <c r="E60" s="21" t="s">
        <v>70</v>
      </c>
      <c r="F60" s="23">
        <v>1004973000</v>
      </c>
      <c r="G60" s="10">
        <v>1800000</v>
      </c>
      <c r="H60" s="10">
        <v>170963117.41999999</v>
      </c>
      <c r="I60" s="10">
        <v>0</v>
      </c>
      <c r="J60" s="10">
        <v>0</v>
      </c>
      <c r="K60" s="10">
        <v>0</v>
      </c>
      <c r="L60" s="10">
        <v>170963117.41999999</v>
      </c>
      <c r="M60" s="10">
        <v>832209882.58000004</v>
      </c>
      <c r="N60" s="11" t="s">
        <v>27</v>
      </c>
      <c r="O60" s="21" t="s">
        <v>722</v>
      </c>
    </row>
    <row r="61" spans="1:15" s="6" customFormat="1" ht="15.95" customHeight="1" outlineLevel="2">
      <c r="A61" s="20">
        <v>31</v>
      </c>
      <c r="B61" s="20" t="s">
        <v>31</v>
      </c>
      <c r="C61" s="21" t="s">
        <v>59</v>
      </c>
      <c r="D61" s="22">
        <v>30068433</v>
      </c>
      <c r="E61" s="21" t="s">
        <v>75</v>
      </c>
      <c r="F61" s="23">
        <v>20374000</v>
      </c>
      <c r="G61" s="10">
        <v>0</v>
      </c>
      <c r="H61" s="10">
        <v>20374000</v>
      </c>
      <c r="I61" s="10">
        <v>0</v>
      </c>
      <c r="J61" s="10">
        <v>0</v>
      </c>
      <c r="K61" s="10">
        <v>0</v>
      </c>
      <c r="L61" s="10">
        <v>20374000</v>
      </c>
      <c r="M61" s="10">
        <v>0</v>
      </c>
      <c r="N61" s="11" t="s">
        <v>27</v>
      </c>
      <c r="O61" s="21" t="s">
        <v>722</v>
      </c>
    </row>
    <row r="62" spans="1:15" s="6" customFormat="1" ht="15.95" customHeight="1" outlineLevel="2">
      <c r="A62" s="20">
        <v>31</v>
      </c>
      <c r="B62" s="20" t="s">
        <v>31</v>
      </c>
      <c r="C62" s="21" t="s">
        <v>59</v>
      </c>
      <c r="D62" s="22">
        <v>30171875</v>
      </c>
      <c r="E62" s="21" t="s">
        <v>76</v>
      </c>
      <c r="F62" s="23">
        <v>25140000</v>
      </c>
      <c r="G62" s="10">
        <v>0</v>
      </c>
      <c r="H62" s="10">
        <v>19500000</v>
      </c>
      <c r="I62" s="10">
        <v>0</v>
      </c>
      <c r="J62" s="10">
        <v>0</v>
      </c>
      <c r="K62" s="10">
        <v>0</v>
      </c>
      <c r="L62" s="10">
        <v>19500000</v>
      </c>
      <c r="M62" s="10">
        <v>5640000</v>
      </c>
      <c r="N62" s="11" t="s">
        <v>27</v>
      </c>
      <c r="O62" s="21" t="s">
        <v>756</v>
      </c>
    </row>
    <row r="63" spans="1:15" s="6" customFormat="1" ht="18.75" customHeight="1" outlineLevel="1">
      <c r="A63" s="26"/>
      <c r="B63" s="26"/>
      <c r="C63" s="14"/>
      <c r="D63" s="27"/>
      <c r="E63" s="199" t="s">
        <v>767</v>
      </c>
      <c r="F63" s="201">
        <v>1050487000</v>
      </c>
      <c r="G63" s="201">
        <v>1800000</v>
      </c>
      <c r="H63" s="201">
        <v>210837117.41999999</v>
      </c>
      <c r="I63" s="201">
        <v>0</v>
      </c>
      <c r="J63" s="201">
        <v>0</v>
      </c>
      <c r="K63" s="201">
        <v>0</v>
      </c>
      <c r="L63" s="201">
        <v>210837117.41999999</v>
      </c>
      <c r="M63" s="201">
        <v>837849882.58000004</v>
      </c>
      <c r="N63" s="30"/>
      <c r="O63" s="7"/>
    </row>
    <row r="64" spans="1:15" ht="18.75" customHeight="1" outlineLevel="1">
      <c r="A64" s="26"/>
      <c r="B64" s="26"/>
      <c r="C64" s="14"/>
      <c r="D64" s="27"/>
      <c r="E64" s="14"/>
      <c r="F64" s="28"/>
      <c r="G64" s="29"/>
      <c r="H64" s="29"/>
      <c r="I64" s="29"/>
      <c r="J64" s="29"/>
      <c r="K64" s="29"/>
      <c r="L64" s="29"/>
      <c r="M64" s="29"/>
      <c r="N64" s="30"/>
      <c r="O64" s="7"/>
    </row>
    <row r="65" spans="1:15" ht="18.75" customHeight="1" outlineLevel="1">
      <c r="A65" s="26"/>
      <c r="B65" s="26"/>
      <c r="C65" s="14"/>
      <c r="D65" s="27"/>
      <c r="E65" s="198" t="s">
        <v>759</v>
      </c>
      <c r="F65" s="28"/>
      <c r="G65" s="29"/>
      <c r="H65" s="29"/>
      <c r="I65" s="29"/>
      <c r="J65" s="29"/>
      <c r="K65" s="29"/>
      <c r="L65" s="29"/>
      <c r="M65" s="29"/>
      <c r="N65" s="30"/>
      <c r="O65" s="7"/>
    </row>
    <row r="66" spans="1:15" s="6" customFormat="1" ht="15.95" customHeight="1" outlineLevel="2">
      <c r="A66" s="20">
        <v>31</v>
      </c>
      <c r="B66" s="20" t="s">
        <v>31</v>
      </c>
      <c r="C66" s="21" t="s">
        <v>24</v>
      </c>
      <c r="D66" s="22">
        <v>40005410</v>
      </c>
      <c r="E66" s="21" t="s">
        <v>74</v>
      </c>
      <c r="F66" s="23">
        <v>521481000</v>
      </c>
      <c r="G66" s="10">
        <v>0</v>
      </c>
      <c r="H66" s="10">
        <v>54210200</v>
      </c>
      <c r="I66" s="10">
        <v>0</v>
      </c>
      <c r="J66" s="10">
        <v>0</v>
      </c>
      <c r="K66" s="10">
        <v>0</v>
      </c>
      <c r="L66" s="10">
        <v>54210200</v>
      </c>
      <c r="M66" s="10">
        <v>467270800</v>
      </c>
      <c r="N66" s="11" t="s">
        <v>41</v>
      </c>
      <c r="O66" s="21" t="s">
        <v>724</v>
      </c>
    </row>
    <row r="67" spans="1:15" s="6" customFormat="1" ht="15.95" customHeight="1" outlineLevel="2">
      <c r="A67" s="20">
        <v>31</v>
      </c>
      <c r="B67" s="20" t="s">
        <v>23</v>
      </c>
      <c r="C67" s="21" t="s">
        <v>24</v>
      </c>
      <c r="D67" s="22">
        <v>40005409</v>
      </c>
      <c r="E67" s="21" t="s">
        <v>79</v>
      </c>
      <c r="F67" s="23">
        <v>358631000</v>
      </c>
      <c r="G67" s="10">
        <v>0</v>
      </c>
      <c r="H67" s="10">
        <v>40117607.300000004</v>
      </c>
      <c r="I67" s="10">
        <v>0</v>
      </c>
      <c r="J67" s="10">
        <v>0</v>
      </c>
      <c r="K67" s="10">
        <v>0</v>
      </c>
      <c r="L67" s="10">
        <v>40117607.300000004</v>
      </c>
      <c r="M67" s="10">
        <v>318513392.69999999</v>
      </c>
      <c r="N67" s="11" t="s">
        <v>41</v>
      </c>
      <c r="O67" s="21" t="s">
        <v>724</v>
      </c>
    </row>
    <row r="68" spans="1:15" ht="18.75" customHeight="1" outlineLevel="1">
      <c r="A68" s="26"/>
      <c r="B68" s="26"/>
      <c r="C68" s="14"/>
      <c r="D68" s="27"/>
      <c r="E68" s="199" t="s">
        <v>760</v>
      </c>
      <c r="F68" s="201">
        <v>880112000</v>
      </c>
      <c r="G68" s="201">
        <v>0</v>
      </c>
      <c r="H68" s="201">
        <v>94327807.300000012</v>
      </c>
      <c r="I68" s="201">
        <v>0</v>
      </c>
      <c r="J68" s="201">
        <v>0</v>
      </c>
      <c r="K68" s="201">
        <v>0</v>
      </c>
      <c r="L68" s="201">
        <v>94327807.300000012</v>
      </c>
      <c r="M68" s="201">
        <v>785784192.70000005</v>
      </c>
      <c r="N68" s="30"/>
      <c r="O68" s="7"/>
    </row>
    <row r="69" spans="1:15" ht="18.75" customHeight="1" outlineLevel="1">
      <c r="A69" s="26"/>
      <c r="B69" s="26"/>
      <c r="C69" s="14"/>
      <c r="D69" s="27"/>
      <c r="E69" s="14"/>
      <c r="F69" s="28"/>
      <c r="G69" s="29"/>
      <c r="H69" s="29"/>
      <c r="I69" s="29"/>
      <c r="J69" s="29"/>
      <c r="K69" s="29"/>
      <c r="L69" s="29"/>
      <c r="M69" s="29"/>
      <c r="N69" s="30"/>
      <c r="O69" s="7"/>
    </row>
    <row r="70" spans="1:15" s="285" customFormat="1" ht="24.75" customHeight="1" outlineLevel="1">
      <c r="A70" s="278"/>
      <c r="B70" s="278"/>
      <c r="C70" s="280"/>
      <c r="D70" s="279"/>
      <c r="E70" s="281" t="s">
        <v>553</v>
      </c>
      <c r="F70" s="282">
        <v>3046975290</v>
      </c>
      <c r="G70" s="282">
        <v>18361820</v>
      </c>
      <c r="H70" s="282">
        <v>1303379394.72</v>
      </c>
      <c r="I70" s="282">
        <v>447547415</v>
      </c>
      <c r="J70" s="282">
        <v>68792470</v>
      </c>
      <c r="K70" s="282">
        <v>516339885</v>
      </c>
      <c r="L70" s="282">
        <v>787039509.71999991</v>
      </c>
      <c r="M70" s="282">
        <v>1725234075.2800002</v>
      </c>
      <c r="N70" s="286"/>
      <c r="O70" s="284"/>
    </row>
    <row r="71" spans="1:15" ht="18.75" customHeight="1" outlineLevel="1">
      <c r="A71" s="26"/>
      <c r="B71" s="26"/>
      <c r="C71" s="14"/>
      <c r="D71" s="27"/>
      <c r="E71" s="14"/>
      <c r="F71" s="28"/>
      <c r="G71" s="29"/>
      <c r="H71" s="29"/>
      <c r="I71" s="29"/>
      <c r="J71" s="29"/>
      <c r="K71" s="29"/>
      <c r="L71" s="29"/>
      <c r="M71" s="29"/>
      <c r="N71" s="30"/>
      <c r="O71" s="7"/>
    </row>
    <row r="72" spans="1:15" ht="26.25" customHeight="1" outlineLevel="1">
      <c r="A72" s="26"/>
      <c r="B72" s="26"/>
      <c r="C72" s="14"/>
      <c r="D72" s="27"/>
      <c r="E72" s="32" t="s">
        <v>81</v>
      </c>
      <c r="F72" s="28"/>
      <c r="G72" s="29"/>
      <c r="H72" s="29"/>
      <c r="I72" s="29"/>
      <c r="J72" s="29"/>
      <c r="K72" s="29"/>
      <c r="L72" s="29"/>
      <c r="M72" s="29"/>
      <c r="N72" s="30"/>
      <c r="O72" s="7"/>
    </row>
    <row r="73" spans="1:15" ht="18.75" customHeight="1" outlineLevel="1">
      <c r="A73" s="26"/>
      <c r="B73" s="26"/>
      <c r="C73" s="14"/>
      <c r="D73" s="27"/>
      <c r="E73" s="198" t="s">
        <v>766</v>
      </c>
      <c r="F73" s="28"/>
      <c r="G73" s="29"/>
      <c r="H73" s="29"/>
      <c r="I73" s="29"/>
      <c r="J73" s="29"/>
      <c r="K73" s="29"/>
      <c r="L73" s="29"/>
      <c r="M73" s="29"/>
      <c r="N73" s="30"/>
      <c r="O73" s="7"/>
    </row>
    <row r="74" spans="1:15" s="6" customFormat="1" ht="15.95" customHeight="1" outlineLevel="2">
      <c r="A74" s="20">
        <v>31</v>
      </c>
      <c r="B74" s="20" t="s">
        <v>82</v>
      </c>
      <c r="C74" s="21" t="s">
        <v>24</v>
      </c>
      <c r="D74" s="22">
        <v>30067012</v>
      </c>
      <c r="E74" s="21" t="s">
        <v>83</v>
      </c>
      <c r="F74" s="23">
        <v>3105237000</v>
      </c>
      <c r="G74" s="10">
        <v>2785450663</v>
      </c>
      <c r="H74" s="10">
        <v>213655027</v>
      </c>
      <c r="I74" s="10">
        <v>172284741</v>
      </c>
      <c r="J74" s="10">
        <v>41370286</v>
      </c>
      <c r="K74" s="10">
        <v>213655027</v>
      </c>
      <c r="L74" s="10">
        <v>0</v>
      </c>
      <c r="M74" s="10">
        <v>106131310</v>
      </c>
      <c r="N74" s="11" t="s">
        <v>84</v>
      </c>
      <c r="O74" s="21" t="s">
        <v>723</v>
      </c>
    </row>
    <row r="75" spans="1:15" s="6" customFormat="1" ht="15.95" customHeight="1" outlineLevel="2">
      <c r="A75" s="20">
        <v>33</v>
      </c>
      <c r="B75" s="20" t="s">
        <v>54</v>
      </c>
      <c r="C75" s="21" t="s">
        <v>24</v>
      </c>
      <c r="D75" s="22" t="s">
        <v>54</v>
      </c>
      <c r="E75" s="21" t="s">
        <v>55</v>
      </c>
      <c r="F75" s="23">
        <v>200000000</v>
      </c>
      <c r="G75" s="10">
        <v>0</v>
      </c>
      <c r="H75" s="276">
        <v>200000000</v>
      </c>
      <c r="I75" s="10">
        <v>145550830</v>
      </c>
      <c r="J75" s="10">
        <v>29677289</v>
      </c>
      <c r="K75" s="10">
        <v>175228119</v>
      </c>
      <c r="L75" s="10">
        <v>24771881</v>
      </c>
      <c r="M75" s="10">
        <v>0</v>
      </c>
      <c r="N75" s="11" t="s">
        <v>56</v>
      </c>
      <c r="O75" s="21" t="s">
        <v>723</v>
      </c>
    </row>
    <row r="76" spans="1:15" ht="18.75" customHeight="1" outlineLevel="1">
      <c r="A76" s="26"/>
      <c r="B76" s="26"/>
      <c r="C76" s="14"/>
      <c r="D76" s="27"/>
      <c r="E76" s="199" t="s">
        <v>768</v>
      </c>
      <c r="F76" s="201">
        <v>3305237000</v>
      </c>
      <c r="G76" s="201">
        <v>2785450663</v>
      </c>
      <c r="H76" s="201">
        <v>413655027</v>
      </c>
      <c r="I76" s="201">
        <v>317835571</v>
      </c>
      <c r="J76" s="201">
        <v>71047575</v>
      </c>
      <c r="K76" s="201">
        <v>388883146</v>
      </c>
      <c r="L76" s="201">
        <v>24771881</v>
      </c>
      <c r="M76" s="201">
        <v>106131310</v>
      </c>
      <c r="N76" s="30"/>
      <c r="O76" s="7"/>
    </row>
    <row r="77" spans="1:15" ht="18.75" customHeight="1" outlineLevel="1">
      <c r="A77" s="26"/>
      <c r="B77" s="26"/>
      <c r="C77" s="14"/>
      <c r="D77" s="27"/>
      <c r="E77" s="14"/>
      <c r="F77" s="28"/>
      <c r="G77" s="29"/>
      <c r="H77" s="29"/>
      <c r="I77" s="29"/>
      <c r="J77" s="29"/>
      <c r="K77" s="29"/>
      <c r="L77" s="29"/>
      <c r="M77" s="29"/>
      <c r="N77" s="30"/>
      <c r="O77" s="7"/>
    </row>
    <row r="78" spans="1:15" ht="18.75" customHeight="1" outlineLevel="1">
      <c r="A78" s="26"/>
      <c r="B78" s="26"/>
      <c r="C78" s="14"/>
      <c r="D78" s="27"/>
      <c r="E78" s="198" t="s">
        <v>759</v>
      </c>
      <c r="F78" s="28"/>
      <c r="G78" s="29"/>
      <c r="H78" s="29"/>
      <c r="I78" s="29"/>
      <c r="J78" s="29"/>
      <c r="K78" s="29"/>
      <c r="L78" s="29"/>
      <c r="M78" s="29"/>
      <c r="N78" s="30"/>
      <c r="O78" s="7"/>
    </row>
    <row r="79" spans="1:15" s="6" customFormat="1" ht="15.95" customHeight="1" outlineLevel="2">
      <c r="A79" s="20">
        <v>29</v>
      </c>
      <c r="B79" s="20" t="s">
        <v>31</v>
      </c>
      <c r="C79" s="21" t="s">
        <v>24</v>
      </c>
      <c r="D79" s="22">
        <v>40001354</v>
      </c>
      <c r="E79" s="21" t="s">
        <v>87</v>
      </c>
      <c r="F79" s="23">
        <v>243145000</v>
      </c>
      <c r="G79" s="10">
        <v>0</v>
      </c>
      <c r="H79" s="10">
        <v>203958310</v>
      </c>
      <c r="I79" s="10">
        <v>0</v>
      </c>
      <c r="J79" s="10">
        <v>0</v>
      </c>
      <c r="K79" s="10">
        <v>0</v>
      </c>
      <c r="L79" s="10">
        <v>203958310</v>
      </c>
      <c r="M79" s="10">
        <v>39186690</v>
      </c>
      <c r="N79" s="11" t="s">
        <v>41</v>
      </c>
      <c r="O79" s="21" t="s">
        <v>724</v>
      </c>
    </row>
    <row r="80" spans="1:15" ht="18.75" customHeight="1" outlineLevel="1">
      <c r="A80" s="26"/>
      <c r="B80" s="26"/>
      <c r="C80" s="14"/>
      <c r="D80" s="27"/>
      <c r="E80" s="199" t="s">
        <v>760</v>
      </c>
      <c r="F80" s="201">
        <v>243145000</v>
      </c>
      <c r="G80" s="201">
        <v>0</v>
      </c>
      <c r="H80" s="201">
        <v>203958310</v>
      </c>
      <c r="I80" s="201">
        <v>0</v>
      </c>
      <c r="J80" s="201">
        <v>0</v>
      </c>
      <c r="K80" s="201">
        <v>0</v>
      </c>
      <c r="L80" s="201">
        <v>203958310</v>
      </c>
      <c r="M80" s="201">
        <v>39186690</v>
      </c>
      <c r="N80" s="30"/>
      <c r="O80" s="7"/>
    </row>
    <row r="81" spans="1:15" ht="18.75" customHeight="1" outlineLevel="1">
      <c r="A81" s="26"/>
      <c r="B81" s="26"/>
      <c r="C81" s="14"/>
      <c r="D81" s="27"/>
      <c r="E81" s="14"/>
      <c r="F81" s="28"/>
      <c r="G81" s="29"/>
      <c r="H81" s="29"/>
      <c r="I81" s="29"/>
      <c r="J81" s="29"/>
      <c r="K81" s="29"/>
      <c r="L81" s="29"/>
      <c r="M81" s="29"/>
      <c r="N81" s="30"/>
      <c r="O81" s="7"/>
    </row>
    <row r="82" spans="1:15" s="285" customFormat="1" ht="24.75" customHeight="1" outlineLevel="1">
      <c r="A82" s="278"/>
      <c r="B82" s="278"/>
      <c r="C82" s="280"/>
      <c r="D82" s="279"/>
      <c r="E82" s="281" t="s">
        <v>554</v>
      </c>
      <c r="F82" s="282">
        <v>3548382000</v>
      </c>
      <c r="G82" s="282">
        <v>2785450663</v>
      </c>
      <c r="H82" s="282">
        <v>617613337</v>
      </c>
      <c r="I82" s="282">
        <v>317835571</v>
      </c>
      <c r="J82" s="282">
        <v>71047575</v>
      </c>
      <c r="K82" s="282">
        <v>388883146</v>
      </c>
      <c r="L82" s="282">
        <v>228730191</v>
      </c>
      <c r="M82" s="282">
        <v>145318000</v>
      </c>
      <c r="N82" s="286"/>
      <c r="O82" s="284"/>
    </row>
    <row r="83" spans="1:15" ht="18.75" customHeight="1" outlineLevel="1">
      <c r="A83" s="26"/>
      <c r="B83" s="26"/>
      <c r="C83" s="14"/>
      <c r="D83" s="27"/>
      <c r="E83" s="14"/>
      <c r="F83" s="28"/>
      <c r="G83" s="29"/>
      <c r="H83" s="29"/>
      <c r="I83" s="29"/>
      <c r="J83" s="29"/>
      <c r="K83" s="29"/>
      <c r="L83" s="29"/>
      <c r="M83" s="29"/>
      <c r="N83" s="30"/>
      <c r="O83" s="7"/>
    </row>
    <row r="84" spans="1:15" ht="26.25" customHeight="1" outlineLevel="1">
      <c r="A84" s="26"/>
      <c r="B84" s="26"/>
      <c r="C84" s="14"/>
      <c r="D84" s="27"/>
      <c r="E84" s="32" t="s">
        <v>90</v>
      </c>
      <c r="F84" s="28"/>
      <c r="G84" s="29"/>
      <c r="H84" s="29"/>
      <c r="I84" s="29"/>
      <c r="J84" s="29"/>
      <c r="K84" s="29"/>
      <c r="L84" s="29"/>
      <c r="M84" s="29"/>
      <c r="N84" s="30"/>
      <c r="O84" s="7"/>
    </row>
    <row r="85" spans="1:15" ht="18.75" customHeight="1" outlineLevel="1">
      <c r="A85" s="26"/>
      <c r="B85" s="26"/>
      <c r="C85" s="14"/>
      <c r="D85" s="27"/>
      <c r="E85" s="198" t="s">
        <v>766</v>
      </c>
      <c r="F85" s="28"/>
      <c r="G85" s="29"/>
      <c r="H85" s="29"/>
      <c r="I85" s="29"/>
      <c r="J85" s="29"/>
      <c r="K85" s="29"/>
      <c r="L85" s="29"/>
      <c r="M85" s="29"/>
      <c r="N85" s="30"/>
      <c r="O85" s="7"/>
    </row>
    <row r="86" spans="1:15" s="6" customFormat="1" ht="15.95" customHeight="1" outlineLevel="2">
      <c r="A86" s="20">
        <v>31</v>
      </c>
      <c r="B86" s="20" t="s">
        <v>31</v>
      </c>
      <c r="C86" s="21" t="s">
        <v>59</v>
      </c>
      <c r="D86" s="22">
        <v>30088194</v>
      </c>
      <c r="E86" s="21" t="s">
        <v>91</v>
      </c>
      <c r="F86" s="23">
        <v>168868000</v>
      </c>
      <c r="G86" s="10">
        <v>32463865</v>
      </c>
      <c r="H86" s="10">
        <v>136404135</v>
      </c>
      <c r="I86" s="10">
        <v>0</v>
      </c>
      <c r="J86" s="10">
        <v>0</v>
      </c>
      <c r="K86" s="10">
        <v>0</v>
      </c>
      <c r="L86" s="10">
        <v>136404135</v>
      </c>
      <c r="M86" s="10">
        <v>0</v>
      </c>
      <c r="N86" s="11" t="s">
        <v>27</v>
      </c>
      <c r="O86" s="21" t="s">
        <v>723</v>
      </c>
    </row>
    <row r="87" spans="1:15" s="6" customFormat="1" ht="15.95" customHeight="1" outlineLevel="2">
      <c r="A87" s="20">
        <v>31</v>
      </c>
      <c r="B87" s="20" t="s">
        <v>31</v>
      </c>
      <c r="C87" s="21" t="s">
        <v>24</v>
      </c>
      <c r="D87" s="22">
        <v>30102235</v>
      </c>
      <c r="E87" s="21" t="s">
        <v>92</v>
      </c>
      <c r="F87" s="23">
        <v>373536000</v>
      </c>
      <c r="G87" s="10">
        <v>318610870</v>
      </c>
      <c r="H87" s="10">
        <v>52763284</v>
      </c>
      <c r="I87" s="10">
        <v>18813518</v>
      </c>
      <c r="J87" s="10">
        <v>0</v>
      </c>
      <c r="K87" s="10">
        <v>18813518</v>
      </c>
      <c r="L87" s="10">
        <v>33949766</v>
      </c>
      <c r="M87" s="10">
        <v>2161846</v>
      </c>
      <c r="N87" s="11" t="s">
        <v>41</v>
      </c>
      <c r="O87" s="21" t="s">
        <v>723</v>
      </c>
    </row>
    <row r="88" spans="1:15" s="6" customFormat="1" ht="15.95" customHeight="1" outlineLevel="2">
      <c r="A88" s="20">
        <v>33</v>
      </c>
      <c r="B88" s="20" t="s">
        <v>54</v>
      </c>
      <c r="C88" s="21" t="s">
        <v>24</v>
      </c>
      <c r="D88" s="22" t="s">
        <v>54</v>
      </c>
      <c r="E88" s="21" t="s">
        <v>55</v>
      </c>
      <c r="F88" s="23">
        <v>200000000</v>
      </c>
      <c r="G88" s="10">
        <v>0</v>
      </c>
      <c r="H88" s="276">
        <v>200000000</v>
      </c>
      <c r="I88" s="10">
        <v>4343500</v>
      </c>
      <c r="J88" s="10">
        <v>7121436</v>
      </c>
      <c r="K88" s="10">
        <v>11464936</v>
      </c>
      <c r="L88" s="10">
        <v>188535064</v>
      </c>
      <c r="M88" s="10">
        <v>0</v>
      </c>
      <c r="N88" s="11" t="s">
        <v>56</v>
      </c>
      <c r="O88" s="21" t="s">
        <v>723</v>
      </c>
    </row>
    <row r="89" spans="1:15" ht="18.75" customHeight="1" outlineLevel="1">
      <c r="A89" s="26"/>
      <c r="B89" s="26"/>
      <c r="C89" s="14"/>
      <c r="D89" s="27"/>
      <c r="E89" s="199" t="s">
        <v>768</v>
      </c>
      <c r="F89" s="201">
        <v>742404000</v>
      </c>
      <c r="G89" s="201">
        <v>351074735</v>
      </c>
      <c r="H89" s="201">
        <v>389167419</v>
      </c>
      <c r="I89" s="201">
        <v>23157018</v>
      </c>
      <c r="J89" s="201">
        <v>7121436</v>
      </c>
      <c r="K89" s="201">
        <v>30278454</v>
      </c>
      <c r="L89" s="201">
        <v>358888965</v>
      </c>
      <c r="M89" s="201">
        <v>2161846</v>
      </c>
      <c r="N89" s="30"/>
      <c r="O89" s="7"/>
    </row>
    <row r="90" spans="1:15" ht="18.75" customHeight="1" outlineLevel="1">
      <c r="A90" s="26"/>
      <c r="B90" s="26"/>
      <c r="C90" s="14"/>
      <c r="D90" s="27"/>
      <c r="E90" s="14"/>
      <c r="F90" s="28"/>
      <c r="G90" s="29"/>
      <c r="H90" s="29"/>
      <c r="I90" s="29"/>
      <c r="J90" s="29"/>
      <c r="K90" s="29"/>
      <c r="L90" s="29"/>
      <c r="M90" s="29"/>
      <c r="N90" s="30"/>
      <c r="O90" s="7"/>
    </row>
    <row r="91" spans="1:15" ht="18.75" customHeight="1" outlineLevel="1">
      <c r="A91" s="26"/>
      <c r="B91" s="26"/>
      <c r="C91" s="14"/>
      <c r="D91" s="27"/>
      <c r="E91" s="198" t="s">
        <v>759</v>
      </c>
      <c r="F91" s="28"/>
      <c r="G91" s="29"/>
      <c r="H91" s="29"/>
      <c r="I91" s="29"/>
      <c r="J91" s="29"/>
      <c r="K91" s="29"/>
      <c r="L91" s="29"/>
      <c r="M91" s="29"/>
      <c r="N91" s="30"/>
      <c r="O91" s="7"/>
    </row>
    <row r="92" spans="1:15" s="6" customFormat="1" ht="15.95" customHeight="1" outlineLevel="2">
      <c r="A92" s="20">
        <v>29</v>
      </c>
      <c r="B92" s="20" t="s">
        <v>23</v>
      </c>
      <c r="C92" s="21" t="s">
        <v>24</v>
      </c>
      <c r="D92" s="22">
        <v>40008792</v>
      </c>
      <c r="E92" s="21" t="s">
        <v>104</v>
      </c>
      <c r="F92" s="23">
        <v>457500000</v>
      </c>
      <c r="G92" s="10">
        <v>0</v>
      </c>
      <c r="H92" s="10">
        <v>457500000</v>
      </c>
      <c r="I92" s="10">
        <v>0</v>
      </c>
      <c r="J92" s="10">
        <v>0</v>
      </c>
      <c r="K92" s="10">
        <v>0</v>
      </c>
      <c r="L92" s="10">
        <v>457500000</v>
      </c>
      <c r="M92" s="10">
        <v>0</v>
      </c>
      <c r="N92" s="11" t="s">
        <v>41</v>
      </c>
      <c r="O92" s="21" t="s">
        <v>724</v>
      </c>
    </row>
    <row r="93" spans="1:15" s="6" customFormat="1" ht="15.95" customHeight="1" outlineLevel="2">
      <c r="A93" s="20">
        <v>31</v>
      </c>
      <c r="B93" s="20" t="s">
        <v>31</v>
      </c>
      <c r="C93" s="21" t="s">
        <v>24</v>
      </c>
      <c r="D93" s="22">
        <v>30284622</v>
      </c>
      <c r="E93" s="21" t="s">
        <v>93</v>
      </c>
      <c r="F93" s="23">
        <v>692739000</v>
      </c>
      <c r="G93" s="10">
        <v>0</v>
      </c>
      <c r="H93" s="10">
        <v>13236716</v>
      </c>
      <c r="I93" s="10">
        <v>0</v>
      </c>
      <c r="J93" s="10">
        <v>0</v>
      </c>
      <c r="K93" s="10">
        <v>0</v>
      </c>
      <c r="L93" s="10">
        <v>13236716</v>
      </c>
      <c r="M93" s="10">
        <v>679502284</v>
      </c>
      <c r="N93" s="11" t="s">
        <v>27</v>
      </c>
      <c r="O93" s="21" t="s">
        <v>724</v>
      </c>
    </row>
    <row r="94" spans="1:15" ht="18.75" customHeight="1" outlineLevel="1">
      <c r="A94" s="26"/>
      <c r="B94" s="26"/>
      <c r="C94" s="14"/>
      <c r="D94" s="27"/>
      <c r="E94" s="199" t="s">
        <v>760</v>
      </c>
      <c r="F94" s="201">
        <v>1150239000</v>
      </c>
      <c r="G94" s="201">
        <v>0</v>
      </c>
      <c r="H94" s="201">
        <v>470736716</v>
      </c>
      <c r="I94" s="201">
        <v>0</v>
      </c>
      <c r="J94" s="201">
        <v>0</v>
      </c>
      <c r="K94" s="201">
        <v>0</v>
      </c>
      <c r="L94" s="201">
        <v>470736716</v>
      </c>
      <c r="M94" s="201">
        <v>679502284</v>
      </c>
      <c r="N94" s="30"/>
      <c r="O94" s="7"/>
    </row>
    <row r="95" spans="1:15" ht="18.75" customHeight="1" outlineLevel="1">
      <c r="A95" s="26"/>
      <c r="B95" s="26"/>
      <c r="C95" s="14"/>
      <c r="D95" s="27"/>
      <c r="E95" s="14"/>
      <c r="F95" s="28"/>
      <c r="G95" s="29"/>
      <c r="H95" s="29"/>
      <c r="I95" s="29"/>
      <c r="J95" s="29"/>
      <c r="K95" s="29"/>
      <c r="L95" s="29"/>
      <c r="M95" s="29"/>
      <c r="N95" s="30"/>
      <c r="O95" s="7"/>
    </row>
    <row r="96" spans="1:15" s="285" customFormat="1" ht="24.75" customHeight="1" outlineLevel="1">
      <c r="A96" s="278"/>
      <c r="B96" s="278"/>
      <c r="C96" s="280"/>
      <c r="D96" s="279"/>
      <c r="E96" s="281" t="s">
        <v>555</v>
      </c>
      <c r="F96" s="282">
        <v>1892643000</v>
      </c>
      <c r="G96" s="282">
        <v>351074735</v>
      </c>
      <c r="H96" s="282">
        <v>859904135</v>
      </c>
      <c r="I96" s="282">
        <v>23157018</v>
      </c>
      <c r="J96" s="282">
        <v>7121436</v>
      </c>
      <c r="K96" s="282">
        <v>30278454</v>
      </c>
      <c r="L96" s="282">
        <v>829625681</v>
      </c>
      <c r="M96" s="282">
        <v>681664130</v>
      </c>
      <c r="N96" s="286"/>
      <c r="O96" s="284"/>
    </row>
    <row r="97" spans="1:15" ht="18.75" customHeight="1" outlineLevel="1">
      <c r="A97" s="26"/>
      <c r="B97" s="26"/>
      <c r="C97" s="14"/>
      <c r="D97" s="27"/>
      <c r="E97" s="14"/>
      <c r="F97" s="28"/>
      <c r="G97" s="29"/>
      <c r="H97" s="29"/>
      <c r="I97" s="29"/>
      <c r="J97" s="29"/>
      <c r="K97" s="29"/>
      <c r="L97" s="29"/>
      <c r="M97" s="29"/>
      <c r="N97" s="30"/>
      <c r="O97" s="7"/>
    </row>
    <row r="98" spans="1:15" ht="26.25" customHeight="1" outlineLevel="1">
      <c r="A98" s="26"/>
      <c r="B98" s="26"/>
      <c r="C98" s="14"/>
      <c r="D98" s="27"/>
      <c r="E98" s="32" t="s">
        <v>107</v>
      </c>
      <c r="F98" s="28"/>
      <c r="G98" s="29"/>
      <c r="H98" s="29"/>
      <c r="I98" s="29"/>
      <c r="J98" s="29"/>
      <c r="K98" s="29"/>
      <c r="L98" s="29"/>
      <c r="M98" s="29"/>
      <c r="N98" s="30"/>
      <c r="O98" s="7"/>
    </row>
    <row r="99" spans="1:15" ht="18.75" customHeight="1" outlineLevel="1">
      <c r="A99" s="26"/>
      <c r="B99" s="26"/>
      <c r="C99" s="14"/>
      <c r="D99" s="27"/>
      <c r="E99" s="198" t="s">
        <v>766</v>
      </c>
      <c r="F99" s="28"/>
      <c r="G99" s="29"/>
      <c r="H99" s="29"/>
      <c r="I99" s="29"/>
      <c r="J99" s="29"/>
      <c r="K99" s="29"/>
      <c r="L99" s="29"/>
      <c r="M99" s="29"/>
      <c r="N99" s="30"/>
      <c r="O99" s="7"/>
    </row>
    <row r="100" spans="1:15" s="6" customFormat="1" ht="15.95" customHeight="1" outlineLevel="2">
      <c r="A100" s="20">
        <v>31</v>
      </c>
      <c r="B100" s="20" t="s">
        <v>82</v>
      </c>
      <c r="C100" s="21" t="s">
        <v>24</v>
      </c>
      <c r="D100" s="22">
        <v>30110580</v>
      </c>
      <c r="E100" s="21" t="s">
        <v>108</v>
      </c>
      <c r="F100" s="23">
        <v>3406943000</v>
      </c>
      <c r="G100" s="10">
        <v>306644898</v>
      </c>
      <c r="H100" s="276">
        <v>886711686</v>
      </c>
      <c r="I100" s="10">
        <v>530789840</v>
      </c>
      <c r="J100" s="10">
        <v>355921846</v>
      </c>
      <c r="K100" s="10">
        <v>886711686</v>
      </c>
      <c r="L100" s="10">
        <v>0</v>
      </c>
      <c r="M100" s="10">
        <v>2213586416</v>
      </c>
      <c r="N100" s="11" t="s">
        <v>27</v>
      </c>
      <c r="O100" s="21" t="s">
        <v>723</v>
      </c>
    </row>
    <row r="101" spans="1:15" s="6" customFormat="1" ht="15.95" customHeight="1" outlineLevel="2">
      <c r="A101" s="20">
        <v>29</v>
      </c>
      <c r="B101" s="20" t="s">
        <v>31</v>
      </c>
      <c r="C101" s="21" t="s">
        <v>24</v>
      </c>
      <c r="D101" s="22">
        <v>40008836</v>
      </c>
      <c r="E101" s="21" t="s">
        <v>110</v>
      </c>
      <c r="F101" s="23">
        <v>120172000</v>
      </c>
      <c r="G101" s="10">
        <v>22982000</v>
      </c>
      <c r="H101" s="10">
        <v>97190000</v>
      </c>
      <c r="I101" s="10">
        <v>0</v>
      </c>
      <c r="J101" s="10">
        <v>97190000</v>
      </c>
      <c r="K101" s="10">
        <v>97190000</v>
      </c>
      <c r="L101" s="10">
        <v>0</v>
      </c>
      <c r="M101" s="10">
        <v>0</v>
      </c>
      <c r="N101" s="11" t="s">
        <v>41</v>
      </c>
      <c r="O101" s="21" t="s">
        <v>723</v>
      </c>
    </row>
    <row r="102" spans="1:15" s="6" customFormat="1" ht="15.95" customHeight="1" outlineLevel="2">
      <c r="A102" s="20">
        <v>29</v>
      </c>
      <c r="B102" s="20" t="s">
        <v>31</v>
      </c>
      <c r="C102" s="21" t="s">
        <v>24</v>
      </c>
      <c r="D102" s="22">
        <v>40007649</v>
      </c>
      <c r="E102" s="21" t="s">
        <v>111</v>
      </c>
      <c r="F102" s="23">
        <v>47235000</v>
      </c>
      <c r="G102" s="10">
        <v>0</v>
      </c>
      <c r="H102" s="10">
        <v>31571085</v>
      </c>
      <c r="I102" s="10">
        <v>0</v>
      </c>
      <c r="J102" s="10">
        <v>24157000</v>
      </c>
      <c r="K102" s="10">
        <v>24157000</v>
      </c>
      <c r="L102" s="10">
        <v>7414085</v>
      </c>
      <c r="M102" s="10">
        <v>15663915</v>
      </c>
      <c r="N102" s="11" t="s">
        <v>41</v>
      </c>
      <c r="O102" s="21" t="s">
        <v>723</v>
      </c>
    </row>
    <row r="103" spans="1:15" s="6" customFormat="1" ht="15.95" customHeight="1" outlineLevel="2">
      <c r="A103" s="20">
        <v>33</v>
      </c>
      <c r="B103" s="20" t="s">
        <v>54</v>
      </c>
      <c r="C103" s="21" t="s">
        <v>24</v>
      </c>
      <c r="D103" s="22" t="s">
        <v>54</v>
      </c>
      <c r="E103" s="21" t="s">
        <v>55</v>
      </c>
      <c r="F103" s="23">
        <v>200000000</v>
      </c>
      <c r="G103" s="10">
        <v>0</v>
      </c>
      <c r="H103" s="276">
        <v>200000000</v>
      </c>
      <c r="I103" s="10">
        <v>88898109</v>
      </c>
      <c r="J103" s="10">
        <v>16870159</v>
      </c>
      <c r="K103" s="10">
        <v>105768268</v>
      </c>
      <c r="L103" s="10">
        <v>94231732</v>
      </c>
      <c r="M103" s="10">
        <v>0</v>
      </c>
      <c r="N103" s="11" t="s">
        <v>56</v>
      </c>
      <c r="O103" s="21" t="s">
        <v>723</v>
      </c>
    </row>
    <row r="104" spans="1:15" ht="18.75" customHeight="1" outlineLevel="1">
      <c r="A104" s="26"/>
      <c r="B104" s="26"/>
      <c r="C104" s="14"/>
      <c r="D104" s="27"/>
      <c r="E104" s="199" t="s">
        <v>768</v>
      </c>
      <c r="F104" s="201">
        <v>3774350000</v>
      </c>
      <c r="G104" s="201">
        <v>329626898</v>
      </c>
      <c r="H104" s="201">
        <v>1215472771</v>
      </c>
      <c r="I104" s="201">
        <v>619687949</v>
      </c>
      <c r="J104" s="201">
        <v>494139005</v>
      </c>
      <c r="K104" s="201">
        <v>1113826954</v>
      </c>
      <c r="L104" s="201">
        <v>101645817</v>
      </c>
      <c r="M104" s="201">
        <v>2229250331</v>
      </c>
      <c r="N104" s="30"/>
      <c r="O104" s="7"/>
    </row>
    <row r="105" spans="1:15" ht="18.75" customHeight="1" outlineLevel="1">
      <c r="A105" s="26"/>
      <c r="B105" s="26"/>
      <c r="C105" s="14"/>
      <c r="D105" s="27"/>
      <c r="E105" s="14"/>
      <c r="F105" s="28"/>
      <c r="G105" s="29"/>
      <c r="H105" s="29"/>
      <c r="I105" s="29"/>
      <c r="J105" s="29"/>
      <c r="K105" s="29"/>
      <c r="L105" s="29"/>
      <c r="M105" s="29"/>
      <c r="N105" s="30"/>
      <c r="O105" s="7"/>
    </row>
    <row r="106" spans="1:15" ht="18.75" customHeight="1" outlineLevel="1">
      <c r="A106" s="26"/>
      <c r="B106" s="26"/>
      <c r="C106" s="14"/>
      <c r="D106" s="27"/>
      <c r="E106" s="198" t="s">
        <v>759</v>
      </c>
      <c r="F106" s="28"/>
      <c r="G106" s="29"/>
      <c r="H106" s="29"/>
      <c r="I106" s="29"/>
      <c r="J106" s="29"/>
      <c r="K106" s="29"/>
      <c r="L106" s="29"/>
      <c r="M106" s="29"/>
      <c r="N106" s="30"/>
      <c r="O106" s="7"/>
    </row>
    <row r="107" spans="1:15" s="6" customFormat="1" ht="15.95" customHeight="1" outlineLevel="2">
      <c r="A107" s="20">
        <v>31</v>
      </c>
      <c r="B107" s="20" t="s">
        <v>23</v>
      </c>
      <c r="C107" s="21" t="s">
        <v>24</v>
      </c>
      <c r="D107" s="22">
        <v>30071878</v>
      </c>
      <c r="E107" s="21" t="s">
        <v>109</v>
      </c>
      <c r="F107" s="23">
        <v>2587228000</v>
      </c>
      <c r="G107" s="10">
        <v>0</v>
      </c>
      <c r="H107" s="10">
        <v>15275560</v>
      </c>
      <c r="I107" s="10">
        <v>0</v>
      </c>
      <c r="J107" s="10">
        <v>0</v>
      </c>
      <c r="K107" s="10">
        <v>0</v>
      </c>
      <c r="L107" s="10">
        <v>15275560</v>
      </c>
      <c r="M107" s="10">
        <v>2571952440</v>
      </c>
      <c r="N107" s="11" t="s">
        <v>27</v>
      </c>
      <c r="O107" s="21" t="s">
        <v>724</v>
      </c>
    </row>
    <row r="108" spans="1:15" ht="18.75" customHeight="1" outlineLevel="1">
      <c r="A108" s="26"/>
      <c r="B108" s="26"/>
      <c r="C108" s="14"/>
      <c r="D108" s="27"/>
      <c r="E108" s="199" t="s">
        <v>760</v>
      </c>
      <c r="F108" s="201">
        <v>2587228000</v>
      </c>
      <c r="G108" s="201">
        <v>0</v>
      </c>
      <c r="H108" s="201">
        <v>15275560</v>
      </c>
      <c r="I108" s="201">
        <v>0</v>
      </c>
      <c r="J108" s="201">
        <v>0</v>
      </c>
      <c r="K108" s="201">
        <v>0</v>
      </c>
      <c r="L108" s="201">
        <v>15275560</v>
      </c>
      <c r="M108" s="201">
        <v>2571952440</v>
      </c>
      <c r="N108" s="30"/>
      <c r="O108" s="7"/>
    </row>
    <row r="109" spans="1:15" ht="18.75" customHeight="1" outlineLevel="1">
      <c r="A109" s="26"/>
      <c r="B109" s="26"/>
      <c r="C109" s="14"/>
      <c r="D109" s="27"/>
      <c r="E109" s="14"/>
      <c r="F109" s="28"/>
      <c r="G109" s="29"/>
      <c r="H109" s="29"/>
      <c r="I109" s="29"/>
      <c r="J109" s="29"/>
      <c r="K109" s="29"/>
      <c r="L109" s="29"/>
      <c r="M109" s="29"/>
      <c r="N109" s="30"/>
      <c r="O109" s="7"/>
    </row>
    <row r="110" spans="1:15" s="285" customFormat="1" ht="24.75" customHeight="1" outlineLevel="1">
      <c r="A110" s="278"/>
      <c r="B110" s="278"/>
      <c r="C110" s="280"/>
      <c r="D110" s="279"/>
      <c r="E110" s="281" t="s">
        <v>556</v>
      </c>
      <c r="F110" s="282">
        <v>6361578000</v>
      </c>
      <c r="G110" s="282">
        <v>329626898</v>
      </c>
      <c r="H110" s="282">
        <v>1230748331</v>
      </c>
      <c r="I110" s="282">
        <v>619687949</v>
      </c>
      <c r="J110" s="282">
        <v>494139005</v>
      </c>
      <c r="K110" s="282">
        <v>1113826954</v>
      </c>
      <c r="L110" s="282">
        <v>116921377</v>
      </c>
      <c r="M110" s="282">
        <v>4801202771</v>
      </c>
      <c r="N110" s="286"/>
      <c r="O110" s="284"/>
    </row>
    <row r="111" spans="1:15" ht="18.75" customHeight="1" outlineLevel="1">
      <c r="A111" s="26"/>
      <c r="B111" s="26"/>
      <c r="C111" s="14"/>
      <c r="D111" s="27"/>
      <c r="E111" s="14"/>
      <c r="F111" s="28"/>
      <c r="G111" s="29"/>
      <c r="H111" s="29"/>
      <c r="I111" s="29"/>
      <c r="J111" s="29"/>
      <c r="K111" s="29"/>
      <c r="L111" s="29"/>
      <c r="M111" s="29"/>
      <c r="N111" s="30"/>
      <c r="O111" s="7"/>
    </row>
    <row r="112" spans="1:15" ht="26.25" customHeight="1" outlineLevel="1">
      <c r="A112" s="26"/>
      <c r="B112" s="26"/>
      <c r="C112" s="14"/>
      <c r="D112" s="27"/>
      <c r="E112" s="32" t="s">
        <v>116</v>
      </c>
      <c r="F112" s="28"/>
      <c r="G112" s="29"/>
      <c r="H112" s="29"/>
      <c r="I112" s="29"/>
      <c r="J112" s="29"/>
      <c r="K112" s="29"/>
      <c r="L112" s="29"/>
      <c r="M112" s="29"/>
      <c r="N112" s="30"/>
      <c r="O112" s="7"/>
    </row>
    <row r="113" spans="1:15" ht="18.75" customHeight="1" outlineLevel="1">
      <c r="A113" s="26"/>
      <c r="B113" s="26"/>
      <c r="C113" s="14"/>
      <c r="D113" s="27"/>
      <c r="E113" s="198" t="s">
        <v>766</v>
      </c>
      <c r="F113" s="28"/>
      <c r="G113" s="29"/>
      <c r="H113" s="29"/>
      <c r="I113" s="29"/>
      <c r="J113" s="29"/>
      <c r="K113" s="29"/>
      <c r="L113" s="29"/>
      <c r="M113" s="29"/>
      <c r="N113" s="30"/>
      <c r="O113" s="7"/>
    </row>
    <row r="114" spans="1:15" s="6" customFormat="1" ht="15.95" customHeight="1" outlineLevel="2">
      <c r="A114" s="20">
        <v>31</v>
      </c>
      <c r="B114" s="20" t="s">
        <v>31</v>
      </c>
      <c r="C114" s="21" t="s">
        <v>59</v>
      </c>
      <c r="D114" s="22">
        <v>30405773</v>
      </c>
      <c r="E114" s="21" t="s">
        <v>119</v>
      </c>
      <c r="F114" s="23">
        <v>24900000</v>
      </c>
      <c r="G114" s="10">
        <v>0</v>
      </c>
      <c r="H114" s="10">
        <v>24900000</v>
      </c>
      <c r="I114" s="10">
        <v>2000000</v>
      </c>
      <c r="J114" s="10">
        <v>0</v>
      </c>
      <c r="K114" s="10">
        <v>2000000</v>
      </c>
      <c r="L114" s="10">
        <v>22900000</v>
      </c>
      <c r="M114" s="10">
        <v>0</v>
      </c>
      <c r="N114" s="11" t="s">
        <v>27</v>
      </c>
      <c r="O114" s="21" t="s">
        <v>723</v>
      </c>
    </row>
    <row r="115" spans="1:15" s="6" customFormat="1" ht="15.95" customHeight="1" outlineLevel="2">
      <c r="A115" s="20">
        <v>31</v>
      </c>
      <c r="B115" s="20" t="s">
        <v>97</v>
      </c>
      <c r="C115" s="21" t="s">
        <v>24</v>
      </c>
      <c r="D115" s="22">
        <v>30465145</v>
      </c>
      <c r="E115" s="21" t="s">
        <v>118</v>
      </c>
      <c r="F115" s="23">
        <v>300333000</v>
      </c>
      <c r="G115" s="10">
        <v>0</v>
      </c>
      <c r="H115" s="10">
        <v>300333000</v>
      </c>
      <c r="I115" s="10">
        <v>0</v>
      </c>
      <c r="J115" s="10">
        <v>0</v>
      </c>
      <c r="K115" s="10">
        <v>0</v>
      </c>
      <c r="L115" s="10">
        <v>300333000</v>
      </c>
      <c r="M115" s="10">
        <v>0</v>
      </c>
      <c r="N115" s="11" t="s">
        <v>27</v>
      </c>
      <c r="O115" s="21" t="s">
        <v>723</v>
      </c>
    </row>
    <row r="116" spans="1:15" s="6" customFormat="1" ht="15.95" customHeight="1" outlineLevel="2">
      <c r="A116" s="20">
        <v>31</v>
      </c>
      <c r="B116" s="20" t="s">
        <v>97</v>
      </c>
      <c r="C116" s="21" t="s">
        <v>24</v>
      </c>
      <c r="D116" s="22">
        <v>30176872</v>
      </c>
      <c r="E116" s="21" t="s">
        <v>120</v>
      </c>
      <c r="F116" s="23">
        <v>279299000</v>
      </c>
      <c r="G116" s="10">
        <v>0</v>
      </c>
      <c r="H116" s="10">
        <v>279299000</v>
      </c>
      <c r="I116" s="10">
        <v>0</v>
      </c>
      <c r="J116" s="10">
        <v>0</v>
      </c>
      <c r="K116" s="10">
        <v>0</v>
      </c>
      <c r="L116" s="10">
        <v>279299000</v>
      </c>
      <c r="M116" s="10">
        <v>0</v>
      </c>
      <c r="N116" s="11" t="s">
        <v>27</v>
      </c>
      <c r="O116" s="21" t="s">
        <v>723</v>
      </c>
    </row>
    <row r="117" spans="1:15" s="6" customFormat="1" ht="15.95" customHeight="1" outlineLevel="2">
      <c r="A117" s="20">
        <v>33</v>
      </c>
      <c r="B117" s="20" t="s">
        <v>54</v>
      </c>
      <c r="C117" s="21" t="s">
        <v>24</v>
      </c>
      <c r="D117" s="22" t="s">
        <v>54</v>
      </c>
      <c r="E117" s="21" t="s">
        <v>55</v>
      </c>
      <c r="F117" s="23">
        <v>200000000</v>
      </c>
      <c r="G117" s="10">
        <v>0</v>
      </c>
      <c r="H117" s="276">
        <v>200000000</v>
      </c>
      <c r="I117" s="10">
        <v>29392227</v>
      </c>
      <c r="J117" s="10">
        <v>0</v>
      </c>
      <c r="K117" s="10">
        <v>29392227</v>
      </c>
      <c r="L117" s="10">
        <v>170607773</v>
      </c>
      <c r="M117" s="10">
        <v>0</v>
      </c>
      <c r="N117" s="11" t="s">
        <v>56</v>
      </c>
      <c r="O117" s="21" t="s">
        <v>723</v>
      </c>
    </row>
    <row r="118" spans="1:15" s="6" customFormat="1" ht="15.95" customHeight="1" outlineLevel="2">
      <c r="A118" s="20">
        <v>31</v>
      </c>
      <c r="B118" s="20" t="s">
        <v>23</v>
      </c>
      <c r="C118" s="21" t="s">
        <v>59</v>
      </c>
      <c r="D118" s="22">
        <v>30247072</v>
      </c>
      <c r="E118" s="21" t="s">
        <v>117</v>
      </c>
      <c r="F118" s="23">
        <v>74800000</v>
      </c>
      <c r="G118" s="10">
        <v>28273000</v>
      </c>
      <c r="H118" s="10">
        <v>46527000</v>
      </c>
      <c r="I118" s="10">
        <v>14960000</v>
      </c>
      <c r="J118" s="10">
        <v>0</v>
      </c>
      <c r="K118" s="10">
        <v>14960000</v>
      </c>
      <c r="L118" s="10">
        <v>31567000</v>
      </c>
      <c r="M118" s="10">
        <v>0</v>
      </c>
      <c r="N118" s="11" t="s">
        <v>27</v>
      </c>
      <c r="O118" s="21" t="s">
        <v>762</v>
      </c>
    </row>
    <row r="119" spans="1:15" ht="18.75" customHeight="1" outlineLevel="1">
      <c r="A119" s="26"/>
      <c r="B119" s="26"/>
      <c r="C119" s="14"/>
      <c r="D119" s="27"/>
      <c r="E119" s="199" t="s">
        <v>768</v>
      </c>
      <c r="F119" s="201">
        <v>879332000</v>
      </c>
      <c r="G119" s="201">
        <v>28273000</v>
      </c>
      <c r="H119" s="201">
        <v>851059000</v>
      </c>
      <c r="I119" s="201">
        <v>46352227</v>
      </c>
      <c r="J119" s="201">
        <v>0</v>
      </c>
      <c r="K119" s="201">
        <v>46352227</v>
      </c>
      <c r="L119" s="201">
        <v>804706773</v>
      </c>
      <c r="M119" s="201">
        <v>0</v>
      </c>
      <c r="N119" s="30"/>
      <c r="O119" s="7"/>
    </row>
    <row r="120" spans="1:15" ht="18.75" customHeight="1" outlineLevel="1">
      <c r="A120" s="26"/>
      <c r="B120" s="26"/>
      <c r="C120" s="14"/>
      <c r="D120" s="27"/>
      <c r="E120" s="14"/>
      <c r="F120" s="28"/>
      <c r="G120" s="29"/>
      <c r="H120" s="29"/>
      <c r="I120" s="29"/>
      <c r="J120" s="29"/>
      <c r="K120" s="29"/>
      <c r="L120" s="29"/>
      <c r="M120" s="29"/>
      <c r="N120" s="30"/>
      <c r="O120" s="7"/>
    </row>
    <row r="121" spans="1:15" ht="18.75" customHeight="1" outlineLevel="1">
      <c r="A121" s="26"/>
      <c r="B121" s="26"/>
      <c r="C121" s="14"/>
      <c r="D121" s="27"/>
      <c r="E121" s="198" t="s">
        <v>759</v>
      </c>
      <c r="F121" s="28"/>
      <c r="G121" s="29"/>
      <c r="H121" s="29"/>
      <c r="I121" s="29"/>
      <c r="J121" s="29"/>
      <c r="K121" s="29"/>
      <c r="L121" s="29"/>
      <c r="M121" s="29"/>
      <c r="N121" s="30"/>
      <c r="O121" s="7"/>
    </row>
    <row r="122" spans="1:15" s="6" customFormat="1" ht="15.95" customHeight="1" outlineLevel="2">
      <c r="A122" s="20">
        <v>29</v>
      </c>
      <c r="B122" s="20" t="s">
        <v>82</v>
      </c>
      <c r="C122" s="21" t="s">
        <v>24</v>
      </c>
      <c r="D122" s="22">
        <v>40000984</v>
      </c>
      <c r="E122" s="21" t="s">
        <v>122</v>
      </c>
      <c r="F122" s="23">
        <v>301762000</v>
      </c>
      <c r="G122" s="10">
        <v>0</v>
      </c>
      <c r="H122" s="10">
        <v>301762000</v>
      </c>
      <c r="I122" s="10">
        <v>0</v>
      </c>
      <c r="J122" s="10">
        <v>0</v>
      </c>
      <c r="K122" s="10">
        <v>0</v>
      </c>
      <c r="L122" s="10">
        <v>301762000</v>
      </c>
      <c r="M122" s="10">
        <v>0</v>
      </c>
      <c r="N122" s="11" t="s">
        <v>41</v>
      </c>
      <c r="O122" s="21" t="s">
        <v>724</v>
      </c>
    </row>
    <row r="123" spans="1:15" ht="18.75" customHeight="1" outlineLevel="1">
      <c r="A123" s="26"/>
      <c r="B123" s="26"/>
      <c r="C123" s="14"/>
      <c r="D123" s="27"/>
      <c r="E123" s="199" t="s">
        <v>760</v>
      </c>
      <c r="F123" s="201">
        <v>301762000</v>
      </c>
      <c r="G123" s="201">
        <v>0</v>
      </c>
      <c r="H123" s="201">
        <v>301762000</v>
      </c>
      <c r="I123" s="201">
        <v>0</v>
      </c>
      <c r="J123" s="201">
        <v>0</v>
      </c>
      <c r="K123" s="201">
        <v>0</v>
      </c>
      <c r="L123" s="201">
        <v>301762000</v>
      </c>
      <c r="M123" s="201">
        <v>0</v>
      </c>
      <c r="N123" s="30"/>
      <c r="O123" s="7"/>
    </row>
    <row r="124" spans="1:15" ht="18.75" customHeight="1" outlineLevel="1">
      <c r="A124" s="26"/>
      <c r="B124" s="26"/>
      <c r="C124" s="14"/>
      <c r="D124" s="27"/>
      <c r="E124" s="14"/>
      <c r="F124" s="28"/>
      <c r="G124" s="29"/>
      <c r="H124" s="29"/>
      <c r="I124" s="29"/>
      <c r="J124" s="29"/>
      <c r="K124" s="29"/>
      <c r="L124" s="29"/>
      <c r="M124" s="29"/>
      <c r="N124" s="30"/>
      <c r="O124" s="7"/>
    </row>
    <row r="125" spans="1:15" s="285" customFormat="1" ht="24.75" customHeight="1" outlineLevel="1">
      <c r="A125" s="278"/>
      <c r="B125" s="278"/>
      <c r="C125" s="280"/>
      <c r="D125" s="279"/>
      <c r="E125" s="281" t="s">
        <v>557</v>
      </c>
      <c r="F125" s="282">
        <v>1181094000</v>
      </c>
      <c r="G125" s="282">
        <v>28273000</v>
      </c>
      <c r="H125" s="282">
        <v>1152821000</v>
      </c>
      <c r="I125" s="282">
        <v>46352227</v>
      </c>
      <c r="J125" s="282">
        <v>0</v>
      </c>
      <c r="K125" s="282">
        <v>46352227</v>
      </c>
      <c r="L125" s="282">
        <v>1106468773</v>
      </c>
      <c r="M125" s="282">
        <v>0</v>
      </c>
      <c r="N125" s="286"/>
      <c r="O125" s="284"/>
    </row>
    <row r="126" spans="1:15" ht="18.75" customHeight="1" outlineLevel="1">
      <c r="A126" s="26"/>
      <c r="B126" s="26"/>
      <c r="C126" s="14"/>
      <c r="D126" s="27"/>
      <c r="E126" s="14"/>
      <c r="F126" s="28"/>
      <c r="G126" s="29"/>
      <c r="H126" s="29"/>
      <c r="I126" s="29"/>
      <c r="J126" s="29"/>
      <c r="K126" s="29"/>
      <c r="L126" s="29"/>
      <c r="M126" s="29"/>
      <c r="N126" s="30"/>
      <c r="O126" s="7"/>
    </row>
    <row r="127" spans="1:15" ht="21" customHeight="1" outlineLevel="1">
      <c r="A127" s="26"/>
      <c r="B127" s="26"/>
      <c r="C127" s="14"/>
      <c r="D127" s="27"/>
      <c r="E127" s="33" t="s">
        <v>123</v>
      </c>
      <c r="F127" s="28"/>
      <c r="G127" s="29"/>
      <c r="H127" s="29"/>
      <c r="I127" s="29"/>
      <c r="J127" s="29"/>
      <c r="K127" s="29"/>
      <c r="L127" s="29"/>
      <c r="M127" s="29"/>
      <c r="N127" s="30"/>
      <c r="O127" s="7"/>
    </row>
    <row r="128" spans="1:15" ht="18.75" customHeight="1" outlineLevel="1">
      <c r="A128" s="26"/>
      <c r="B128" s="26"/>
      <c r="C128" s="14"/>
      <c r="D128" s="27"/>
      <c r="E128" s="198" t="s">
        <v>766</v>
      </c>
      <c r="F128" s="28"/>
      <c r="G128" s="29"/>
      <c r="H128" s="29"/>
      <c r="I128" s="29"/>
      <c r="J128" s="29"/>
      <c r="K128" s="29"/>
      <c r="L128" s="29"/>
      <c r="M128" s="29"/>
      <c r="N128" s="30"/>
      <c r="O128" s="7"/>
    </row>
    <row r="129" spans="1:15" s="6" customFormat="1" ht="15.95" customHeight="1" outlineLevel="2">
      <c r="A129" s="20">
        <v>31</v>
      </c>
      <c r="B129" s="20" t="s">
        <v>46</v>
      </c>
      <c r="C129" s="21" t="s">
        <v>24</v>
      </c>
      <c r="D129" s="22">
        <v>30086815</v>
      </c>
      <c r="E129" s="21" t="s">
        <v>124</v>
      </c>
      <c r="F129" s="23">
        <v>15318985549</v>
      </c>
      <c r="G129" s="10">
        <v>4736606083</v>
      </c>
      <c r="H129" s="276">
        <v>300000000</v>
      </c>
      <c r="I129" s="10">
        <v>0</v>
      </c>
      <c r="J129" s="10">
        <v>0</v>
      </c>
      <c r="K129" s="10">
        <v>0</v>
      </c>
      <c r="L129" s="10">
        <v>300000000</v>
      </c>
      <c r="M129" s="10">
        <v>10282379466</v>
      </c>
      <c r="N129" s="11" t="s">
        <v>27</v>
      </c>
      <c r="O129" s="21" t="s">
        <v>723</v>
      </c>
    </row>
    <row r="130" spans="1:15" s="6" customFormat="1" ht="15.95" customHeight="1" outlineLevel="2">
      <c r="A130" s="20">
        <v>31</v>
      </c>
      <c r="B130" s="20" t="s">
        <v>23</v>
      </c>
      <c r="C130" s="21" t="s">
        <v>59</v>
      </c>
      <c r="D130" s="22">
        <v>30465788</v>
      </c>
      <c r="E130" s="21" t="s">
        <v>128</v>
      </c>
      <c r="F130" s="23">
        <v>329072800</v>
      </c>
      <c r="G130" s="10">
        <v>66933094</v>
      </c>
      <c r="H130" s="10">
        <v>262139706</v>
      </c>
      <c r="I130" s="10">
        <v>85006537</v>
      </c>
      <c r="J130" s="10">
        <v>0</v>
      </c>
      <c r="K130" s="10">
        <v>85006537</v>
      </c>
      <c r="L130" s="10">
        <v>177133169</v>
      </c>
      <c r="M130" s="10">
        <v>0</v>
      </c>
      <c r="N130" s="11" t="s">
        <v>159</v>
      </c>
      <c r="O130" s="21" t="s">
        <v>723</v>
      </c>
    </row>
    <row r="131" spans="1:15" s="6" customFormat="1" ht="15.95" customHeight="1" outlineLevel="2">
      <c r="A131" s="20">
        <v>31</v>
      </c>
      <c r="B131" s="20" t="s">
        <v>31</v>
      </c>
      <c r="C131" s="21" t="s">
        <v>24</v>
      </c>
      <c r="D131" s="22">
        <v>30126279</v>
      </c>
      <c r="E131" s="21" t="s">
        <v>130</v>
      </c>
      <c r="F131" s="23">
        <v>1913000000</v>
      </c>
      <c r="G131" s="10">
        <v>452623678</v>
      </c>
      <c r="H131" s="10">
        <v>800000000</v>
      </c>
      <c r="I131" s="10">
        <v>565714931</v>
      </c>
      <c r="J131" s="10">
        <v>140575384</v>
      </c>
      <c r="K131" s="10">
        <v>706290315</v>
      </c>
      <c r="L131" s="10">
        <v>93709685</v>
      </c>
      <c r="M131" s="10">
        <v>660376322</v>
      </c>
      <c r="N131" s="11" t="s">
        <v>27</v>
      </c>
      <c r="O131" s="21" t="s">
        <v>723</v>
      </c>
    </row>
    <row r="132" spans="1:15" s="6" customFormat="1" ht="15.95" customHeight="1" outlineLevel="2">
      <c r="A132" s="20">
        <v>31</v>
      </c>
      <c r="B132" s="20" t="s">
        <v>23</v>
      </c>
      <c r="C132" s="21" t="s">
        <v>24</v>
      </c>
      <c r="D132" s="22">
        <v>30448275</v>
      </c>
      <c r="E132" s="21" t="s">
        <v>133</v>
      </c>
      <c r="F132" s="23">
        <v>305288373</v>
      </c>
      <c r="G132" s="10">
        <v>0</v>
      </c>
      <c r="H132" s="276">
        <v>305288373</v>
      </c>
      <c r="I132" s="10">
        <v>271551340</v>
      </c>
      <c r="J132" s="10">
        <v>0</v>
      </c>
      <c r="K132" s="10">
        <v>271551340</v>
      </c>
      <c r="L132" s="10">
        <v>33737033</v>
      </c>
      <c r="M132" s="10">
        <v>0</v>
      </c>
      <c r="N132" s="11" t="s">
        <v>41</v>
      </c>
      <c r="O132" s="21" t="s">
        <v>723</v>
      </c>
    </row>
    <row r="133" spans="1:15" s="6" customFormat="1" ht="15.95" customHeight="1" outlineLevel="2">
      <c r="A133" s="20">
        <v>31</v>
      </c>
      <c r="B133" s="20" t="s">
        <v>31</v>
      </c>
      <c r="C133" s="21" t="s">
        <v>24</v>
      </c>
      <c r="D133" s="22">
        <v>30136310</v>
      </c>
      <c r="E133" s="21" t="s">
        <v>127</v>
      </c>
      <c r="F133" s="23">
        <v>1785980987</v>
      </c>
      <c r="G133" s="10">
        <v>0</v>
      </c>
      <c r="H133" s="276">
        <v>1785980987</v>
      </c>
      <c r="I133" s="10">
        <v>1703748176</v>
      </c>
      <c r="J133" s="10">
        <v>0</v>
      </c>
      <c r="K133" s="10">
        <v>1703748176</v>
      </c>
      <c r="L133" s="10">
        <v>82232811</v>
      </c>
      <c r="M133" s="10">
        <v>0</v>
      </c>
      <c r="N133" s="11" t="s">
        <v>27</v>
      </c>
      <c r="O133" s="21" t="s">
        <v>723</v>
      </c>
    </row>
    <row r="134" spans="1:15" s="6" customFormat="1" ht="15.95" customHeight="1" outlineLevel="2">
      <c r="A134" s="20">
        <v>31</v>
      </c>
      <c r="B134" s="20" t="s">
        <v>31</v>
      </c>
      <c r="C134" s="21" t="s">
        <v>24</v>
      </c>
      <c r="D134" s="22">
        <v>30126943</v>
      </c>
      <c r="E134" s="21" t="s">
        <v>126</v>
      </c>
      <c r="F134" s="23">
        <v>3542559000</v>
      </c>
      <c r="G134" s="10">
        <v>2092000</v>
      </c>
      <c r="H134" s="10">
        <v>101175696</v>
      </c>
      <c r="I134" s="10">
        <v>0</v>
      </c>
      <c r="J134" s="10">
        <v>0</v>
      </c>
      <c r="K134" s="10">
        <v>0</v>
      </c>
      <c r="L134" s="10">
        <v>101175696</v>
      </c>
      <c r="M134" s="10">
        <v>3439291304</v>
      </c>
      <c r="N134" s="11" t="s">
        <v>27</v>
      </c>
      <c r="O134" s="21" t="s">
        <v>725</v>
      </c>
    </row>
    <row r="135" spans="1:15" s="6" customFormat="1" ht="15.95" customHeight="1" outlineLevel="2">
      <c r="A135" s="20">
        <v>31</v>
      </c>
      <c r="B135" s="20" t="s">
        <v>31</v>
      </c>
      <c r="C135" s="21" t="s">
        <v>24</v>
      </c>
      <c r="D135" s="22">
        <v>30158072</v>
      </c>
      <c r="E135" s="21" t="s">
        <v>125</v>
      </c>
      <c r="F135" s="23">
        <v>3257705000</v>
      </c>
      <c r="G135" s="10">
        <v>1197599796</v>
      </c>
      <c r="H135" s="276">
        <v>160000000</v>
      </c>
      <c r="I135" s="10">
        <v>130416889</v>
      </c>
      <c r="J135" s="10">
        <v>0</v>
      </c>
      <c r="K135" s="10">
        <v>130416889</v>
      </c>
      <c r="L135" s="10">
        <v>29583111</v>
      </c>
      <c r="M135" s="10">
        <v>1900105204</v>
      </c>
      <c r="N135" s="11" t="s">
        <v>27</v>
      </c>
      <c r="O135" s="21" t="s">
        <v>725</v>
      </c>
    </row>
    <row r="136" spans="1:15" s="6" customFormat="1" ht="15.95" customHeight="1" outlineLevel="2">
      <c r="A136" s="20">
        <v>29</v>
      </c>
      <c r="B136" s="20" t="s">
        <v>31</v>
      </c>
      <c r="C136" s="21" t="s">
        <v>24</v>
      </c>
      <c r="D136" s="22">
        <v>40001457</v>
      </c>
      <c r="E136" s="21" t="s">
        <v>132</v>
      </c>
      <c r="F136" s="23">
        <v>245054652</v>
      </c>
      <c r="G136" s="10">
        <v>0</v>
      </c>
      <c r="H136" s="10">
        <v>245054652</v>
      </c>
      <c r="I136" s="10">
        <v>245054652</v>
      </c>
      <c r="J136" s="10">
        <v>0</v>
      </c>
      <c r="K136" s="10">
        <v>245054652</v>
      </c>
      <c r="L136" s="10">
        <v>0</v>
      </c>
      <c r="M136" s="10">
        <v>0</v>
      </c>
      <c r="N136" s="11" t="s">
        <v>41</v>
      </c>
      <c r="O136" s="21" t="s">
        <v>755</v>
      </c>
    </row>
    <row r="137" spans="1:15" s="6" customFormat="1" ht="15.95" customHeight="1" outlineLevel="2">
      <c r="A137" s="20">
        <v>29</v>
      </c>
      <c r="B137" s="20" t="s">
        <v>46</v>
      </c>
      <c r="C137" s="21" t="s">
        <v>24</v>
      </c>
      <c r="D137" s="22">
        <v>30085619</v>
      </c>
      <c r="E137" s="21" t="s">
        <v>131</v>
      </c>
      <c r="F137" s="23">
        <v>188985923</v>
      </c>
      <c r="G137" s="10">
        <v>0</v>
      </c>
      <c r="H137" s="10">
        <v>188985923</v>
      </c>
      <c r="I137" s="10">
        <v>188985923</v>
      </c>
      <c r="J137" s="10">
        <v>0</v>
      </c>
      <c r="K137" s="10">
        <v>188985923</v>
      </c>
      <c r="L137" s="10">
        <v>0</v>
      </c>
      <c r="M137" s="10">
        <v>0</v>
      </c>
      <c r="N137" s="11" t="s">
        <v>41</v>
      </c>
      <c r="O137" s="21" t="s">
        <v>755</v>
      </c>
    </row>
    <row r="138" spans="1:15" ht="18.75" customHeight="1" outlineLevel="1">
      <c r="A138" s="26"/>
      <c r="B138" s="26"/>
      <c r="C138" s="14"/>
      <c r="D138" s="27"/>
      <c r="E138" s="199" t="s">
        <v>768</v>
      </c>
      <c r="F138" s="201">
        <v>26886632284</v>
      </c>
      <c r="G138" s="201">
        <v>6455854651</v>
      </c>
      <c r="H138" s="201">
        <v>4148625337</v>
      </c>
      <c r="I138" s="201">
        <v>3190478448</v>
      </c>
      <c r="J138" s="201">
        <v>140575384</v>
      </c>
      <c r="K138" s="201">
        <v>3331053832</v>
      </c>
      <c r="L138" s="201">
        <v>817571505</v>
      </c>
      <c r="M138" s="201">
        <v>16282152296</v>
      </c>
      <c r="N138" s="30"/>
      <c r="O138" s="7"/>
    </row>
    <row r="139" spans="1:15" ht="18.75" customHeight="1" outlineLevel="1">
      <c r="A139" s="26"/>
      <c r="B139" s="26"/>
      <c r="C139" s="14"/>
      <c r="D139" s="27"/>
      <c r="E139" s="14"/>
      <c r="F139" s="28"/>
      <c r="G139" s="29"/>
      <c r="H139" s="29"/>
      <c r="I139" s="29"/>
      <c r="J139" s="29"/>
      <c r="K139" s="29"/>
      <c r="L139" s="29"/>
      <c r="M139" s="29"/>
      <c r="N139" s="30"/>
      <c r="O139" s="7"/>
    </row>
    <row r="140" spans="1:15" ht="18.75" customHeight="1" outlineLevel="1">
      <c r="A140" s="26"/>
      <c r="B140" s="26"/>
      <c r="C140" s="14"/>
      <c r="D140" s="27"/>
      <c r="E140" s="198" t="s">
        <v>759</v>
      </c>
      <c r="F140" s="28"/>
      <c r="G140" s="29"/>
      <c r="H140" s="29"/>
      <c r="I140" s="29"/>
      <c r="J140" s="29"/>
      <c r="K140" s="29"/>
      <c r="L140" s="29"/>
      <c r="M140" s="29"/>
      <c r="N140" s="30"/>
      <c r="O140" s="7"/>
    </row>
    <row r="141" spans="1:15" s="6" customFormat="1" ht="15.95" customHeight="1" outlineLevel="2">
      <c r="A141" s="20">
        <v>31</v>
      </c>
      <c r="B141" s="20" t="s">
        <v>23</v>
      </c>
      <c r="C141" s="21" t="s">
        <v>24</v>
      </c>
      <c r="D141" s="22">
        <v>30087497</v>
      </c>
      <c r="E141" s="21" t="s">
        <v>129</v>
      </c>
      <c r="F141" s="23">
        <v>6014771000</v>
      </c>
      <c r="G141" s="10">
        <v>16381000</v>
      </c>
      <c r="H141" s="10">
        <v>420032000</v>
      </c>
      <c r="I141" s="10">
        <v>0</v>
      </c>
      <c r="J141" s="10">
        <v>0</v>
      </c>
      <c r="K141" s="10">
        <v>0</v>
      </c>
      <c r="L141" s="10">
        <v>420032000</v>
      </c>
      <c r="M141" s="10">
        <v>5578358000</v>
      </c>
      <c r="N141" s="11" t="s">
        <v>27</v>
      </c>
      <c r="O141" s="21" t="s">
        <v>722</v>
      </c>
    </row>
    <row r="142" spans="1:15" s="6" customFormat="1" ht="15.95" customHeight="1" outlineLevel="2">
      <c r="A142" s="20">
        <v>31</v>
      </c>
      <c r="B142" s="20" t="s">
        <v>23</v>
      </c>
      <c r="C142" s="20" t="s">
        <v>24</v>
      </c>
      <c r="D142" s="22">
        <v>40001554</v>
      </c>
      <c r="E142" s="21" t="s">
        <v>141</v>
      </c>
      <c r="F142" s="23">
        <v>271000000</v>
      </c>
      <c r="G142" s="10">
        <v>0</v>
      </c>
      <c r="H142" s="10">
        <v>100000000</v>
      </c>
      <c r="I142" s="10">
        <v>0</v>
      </c>
      <c r="J142" s="10">
        <v>0</v>
      </c>
      <c r="K142" s="10">
        <v>0</v>
      </c>
      <c r="L142" s="10">
        <v>100000000</v>
      </c>
      <c r="M142" s="10">
        <v>171000000</v>
      </c>
      <c r="N142" s="11" t="s">
        <v>41</v>
      </c>
      <c r="O142" s="21" t="s">
        <v>756</v>
      </c>
    </row>
    <row r="143" spans="1:15" ht="18.75" customHeight="1" outlineLevel="1">
      <c r="A143" s="26"/>
      <c r="B143" s="26"/>
      <c r="C143" s="14"/>
      <c r="D143" s="27"/>
      <c r="E143" s="199" t="s">
        <v>760</v>
      </c>
      <c r="F143" s="201">
        <v>6285771000</v>
      </c>
      <c r="G143" s="201">
        <v>16381000</v>
      </c>
      <c r="H143" s="201">
        <v>520032000</v>
      </c>
      <c r="I143" s="201">
        <v>0</v>
      </c>
      <c r="J143" s="201">
        <v>0</v>
      </c>
      <c r="K143" s="201">
        <v>0</v>
      </c>
      <c r="L143" s="201">
        <v>520032000</v>
      </c>
      <c r="M143" s="201">
        <v>5749358000</v>
      </c>
      <c r="N143" s="30"/>
      <c r="O143" s="7"/>
    </row>
    <row r="144" spans="1:15" s="275" customFormat="1" ht="18.75" customHeight="1" outlineLevel="1">
      <c r="A144" s="26"/>
      <c r="B144" s="26"/>
      <c r="C144" s="14"/>
      <c r="D144" s="27"/>
      <c r="E144" s="14"/>
      <c r="F144" s="28"/>
      <c r="G144" s="29"/>
      <c r="H144" s="29"/>
      <c r="I144" s="29"/>
      <c r="J144" s="29"/>
      <c r="K144" s="29"/>
      <c r="L144" s="29"/>
      <c r="M144" s="29"/>
      <c r="N144" s="30"/>
      <c r="O144" s="7"/>
    </row>
    <row r="145" spans="1:15" s="275" customFormat="1" ht="18.75" customHeight="1" outlineLevel="1">
      <c r="A145" s="26"/>
      <c r="B145" s="26"/>
      <c r="C145" s="14"/>
      <c r="D145" s="27"/>
      <c r="E145" s="198" t="s">
        <v>759</v>
      </c>
      <c r="F145" s="28"/>
      <c r="G145" s="29"/>
      <c r="H145" s="29"/>
      <c r="I145" s="29"/>
      <c r="J145" s="29"/>
      <c r="K145" s="29"/>
      <c r="L145" s="29"/>
      <c r="M145" s="29"/>
      <c r="N145" s="30"/>
      <c r="O145" s="7"/>
    </row>
    <row r="146" spans="1:15" s="6" customFormat="1" ht="15.95" customHeight="1" outlineLevel="2">
      <c r="A146" s="20">
        <v>31</v>
      </c>
      <c r="B146" s="20" t="s">
        <v>31</v>
      </c>
      <c r="C146" s="21" t="s">
        <v>24</v>
      </c>
      <c r="D146" s="22">
        <v>30402378</v>
      </c>
      <c r="E146" s="21" t="s">
        <v>136</v>
      </c>
      <c r="F146" s="23">
        <v>32260000</v>
      </c>
      <c r="G146" s="10">
        <v>0</v>
      </c>
      <c r="H146" s="10">
        <v>32260000</v>
      </c>
      <c r="I146" s="10">
        <v>0</v>
      </c>
      <c r="J146" s="10">
        <v>0</v>
      </c>
      <c r="K146" s="10">
        <v>0</v>
      </c>
      <c r="L146" s="10">
        <v>32260000</v>
      </c>
      <c r="M146" s="10">
        <v>0</v>
      </c>
      <c r="N146" s="11" t="s">
        <v>27</v>
      </c>
      <c r="O146" s="21" t="s">
        <v>724</v>
      </c>
    </row>
    <row r="147" spans="1:15" s="6" customFormat="1" ht="15.95" customHeight="1" outlineLevel="2">
      <c r="A147" s="20">
        <v>31</v>
      </c>
      <c r="B147" s="20" t="s">
        <v>23</v>
      </c>
      <c r="C147" s="21" t="s">
        <v>24</v>
      </c>
      <c r="D147" s="22">
        <v>30395473</v>
      </c>
      <c r="E147" s="21" t="s">
        <v>137</v>
      </c>
      <c r="F147" s="23">
        <v>1688957000</v>
      </c>
      <c r="G147" s="10">
        <v>0</v>
      </c>
      <c r="H147" s="10">
        <v>150000000</v>
      </c>
      <c r="I147" s="10">
        <v>0</v>
      </c>
      <c r="J147" s="10">
        <v>0</v>
      </c>
      <c r="K147" s="10">
        <v>0</v>
      </c>
      <c r="L147" s="10">
        <v>150000000</v>
      </c>
      <c r="M147" s="10">
        <v>1538957000</v>
      </c>
      <c r="N147" s="11" t="s">
        <v>41</v>
      </c>
      <c r="O147" s="21" t="s">
        <v>724</v>
      </c>
    </row>
    <row r="148" spans="1:15" s="6" customFormat="1" ht="15.95" customHeight="1" outlineLevel="2">
      <c r="A148" s="20">
        <v>31</v>
      </c>
      <c r="B148" s="20" t="s">
        <v>31</v>
      </c>
      <c r="C148" s="21" t="s">
        <v>24</v>
      </c>
      <c r="D148" s="22">
        <v>30358072</v>
      </c>
      <c r="E148" s="21" t="s">
        <v>138</v>
      </c>
      <c r="F148" s="23">
        <v>100000000</v>
      </c>
      <c r="G148" s="10">
        <v>0</v>
      </c>
      <c r="H148" s="10">
        <v>100000000</v>
      </c>
      <c r="I148" s="10">
        <v>0</v>
      </c>
      <c r="J148" s="10">
        <v>0</v>
      </c>
      <c r="K148" s="10">
        <v>0</v>
      </c>
      <c r="L148" s="10">
        <v>100000000</v>
      </c>
      <c r="M148" s="10">
        <v>0</v>
      </c>
      <c r="N148" s="11" t="s">
        <v>41</v>
      </c>
      <c r="O148" s="21" t="s">
        <v>724</v>
      </c>
    </row>
    <row r="149" spans="1:15" s="6" customFormat="1" ht="15.95" customHeight="1" outlineLevel="2">
      <c r="A149" s="20">
        <v>29</v>
      </c>
      <c r="B149" s="20" t="s">
        <v>31</v>
      </c>
      <c r="C149" s="21" t="s">
        <v>24</v>
      </c>
      <c r="D149" s="22">
        <v>30407874</v>
      </c>
      <c r="E149" s="21" t="s">
        <v>142</v>
      </c>
      <c r="F149" s="23">
        <v>27019000</v>
      </c>
      <c r="G149" s="10">
        <v>0</v>
      </c>
      <c r="H149" s="10">
        <v>27019000</v>
      </c>
      <c r="I149" s="10">
        <v>0</v>
      </c>
      <c r="J149" s="10">
        <v>0</v>
      </c>
      <c r="K149" s="10">
        <v>0</v>
      </c>
      <c r="L149" s="10">
        <v>27019000</v>
      </c>
      <c r="M149" s="10">
        <v>0</v>
      </c>
      <c r="N149" s="11" t="s">
        <v>41</v>
      </c>
      <c r="O149" s="21" t="s">
        <v>724</v>
      </c>
    </row>
    <row r="150" spans="1:15" s="275" customFormat="1" ht="18.75" customHeight="1" outlineLevel="1">
      <c r="A150" s="26"/>
      <c r="B150" s="26"/>
      <c r="C150" s="14"/>
      <c r="D150" s="27"/>
      <c r="E150" s="199" t="s">
        <v>760</v>
      </c>
      <c r="F150" s="201">
        <v>1848236000</v>
      </c>
      <c r="G150" s="201">
        <v>0</v>
      </c>
      <c r="H150" s="201">
        <v>309279000</v>
      </c>
      <c r="I150" s="201">
        <v>0</v>
      </c>
      <c r="J150" s="201">
        <v>0</v>
      </c>
      <c r="K150" s="201">
        <v>0</v>
      </c>
      <c r="L150" s="201">
        <v>309279000</v>
      </c>
      <c r="M150" s="201">
        <v>1538957000</v>
      </c>
      <c r="N150" s="30"/>
      <c r="O150" s="7"/>
    </row>
    <row r="151" spans="1:15" ht="18.75" customHeight="1" outlineLevel="1">
      <c r="A151" s="26"/>
      <c r="B151" s="26"/>
      <c r="C151" s="14"/>
      <c r="D151" s="27"/>
      <c r="E151" s="14"/>
      <c r="F151" s="28"/>
      <c r="G151" s="29"/>
      <c r="H151" s="29"/>
      <c r="I151" s="29"/>
      <c r="J151" s="29"/>
      <c r="K151" s="29"/>
      <c r="L151" s="29"/>
      <c r="M151" s="29"/>
      <c r="N151" s="30"/>
      <c r="O151" s="7"/>
    </row>
    <row r="152" spans="1:15" s="285" customFormat="1" ht="24.75" customHeight="1" outlineLevel="1">
      <c r="A152" s="278"/>
      <c r="B152" s="278"/>
      <c r="C152" s="280"/>
      <c r="D152" s="279"/>
      <c r="E152" s="281" t="s">
        <v>143</v>
      </c>
      <c r="F152" s="282">
        <v>35020639284</v>
      </c>
      <c r="G152" s="282">
        <v>6472235651</v>
      </c>
      <c r="H152" s="282">
        <v>4977936337</v>
      </c>
      <c r="I152" s="282">
        <v>3190478448</v>
      </c>
      <c r="J152" s="282">
        <v>140575384</v>
      </c>
      <c r="K152" s="282">
        <v>3331053832</v>
      </c>
      <c r="L152" s="282">
        <v>1646882505</v>
      </c>
      <c r="M152" s="282">
        <v>23570467296</v>
      </c>
      <c r="N152" s="286"/>
      <c r="O152" s="284"/>
    </row>
    <row r="153" spans="1:15" ht="18.75" customHeight="1" outlineLevel="1">
      <c r="A153" s="26"/>
      <c r="B153" s="26"/>
      <c r="C153" s="14"/>
      <c r="D153" s="27"/>
      <c r="E153" s="14"/>
      <c r="F153" s="28"/>
      <c r="G153" s="29"/>
      <c r="H153" s="29"/>
      <c r="I153" s="29"/>
      <c r="J153" s="29"/>
      <c r="K153" s="29"/>
      <c r="L153" s="29"/>
      <c r="M153" s="29"/>
      <c r="N153" s="30"/>
      <c r="O153" s="7"/>
    </row>
    <row r="154" spans="1:15" s="285" customFormat="1" ht="24.75" customHeight="1" outlineLevel="1">
      <c r="A154" s="278"/>
      <c r="B154" s="278"/>
      <c r="C154" s="280"/>
      <c r="D154" s="279"/>
      <c r="E154" s="281" t="s">
        <v>144</v>
      </c>
      <c r="F154" s="282">
        <v>82240316263</v>
      </c>
      <c r="G154" s="282">
        <v>20498131482</v>
      </c>
      <c r="H154" s="282">
        <v>16039177453.719999</v>
      </c>
      <c r="I154" s="282">
        <v>6617888003</v>
      </c>
      <c r="J154" s="282">
        <v>1330982109</v>
      </c>
      <c r="K154" s="282">
        <v>7948870112</v>
      </c>
      <c r="L154" s="282">
        <v>8091947231.7200003</v>
      </c>
      <c r="M154" s="282">
        <v>45701367437.279999</v>
      </c>
      <c r="N154" s="286"/>
      <c r="O154" s="284"/>
    </row>
    <row r="155" spans="1:15" ht="18.75" customHeight="1" outlineLevel="1">
      <c r="A155" s="26"/>
      <c r="B155" s="26"/>
      <c r="C155" s="14"/>
      <c r="D155" s="27"/>
      <c r="E155" s="14"/>
      <c r="F155" s="28"/>
      <c r="G155" s="29"/>
      <c r="H155" s="29"/>
      <c r="I155" s="29"/>
      <c r="J155" s="29"/>
      <c r="K155" s="29"/>
      <c r="L155" s="29"/>
      <c r="M155" s="29"/>
      <c r="N155" s="30"/>
      <c r="O155" s="7"/>
    </row>
    <row r="156" spans="1:15" ht="26.25" customHeight="1" outlineLevel="1">
      <c r="A156" s="26"/>
      <c r="B156" s="26"/>
      <c r="C156" s="14"/>
      <c r="D156" s="27"/>
      <c r="E156" s="32" t="s">
        <v>145</v>
      </c>
      <c r="F156" s="28"/>
      <c r="G156" s="29"/>
      <c r="H156" s="29"/>
      <c r="I156" s="29"/>
      <c r="J156" s="29"/>
      <c r="K156" s="29"/>
      <c r="L156" s="29"/>
      <c r="M156" s="29"/>
      <c r="N156" s="30"/>
      <c r="O156" s="7"/>
    </row>
    <row r="157" spans="1:15" ht="18.75" customHeight="1" outlineLevel="1">
      <c r="A157" s="26"/>
      <c r="B157" s="26"/>
      <c r="C157" s="14"/>
      <c r="D157" s="27"/>
      <c r="E157" s="198" t="s">
        <v>766</v>
      </c>
      <c r="F157" s="28"/>
      <c r="G157" s="29"/>
      <c r="H157" s="29"/>
      <c r="I157" s="29"/>
      <c r="J157" s="29"/>
      <c r="K157" s="29"/>
      <c r="L157" s="29"/>
      <c r="M157" s="29"/>
      <c r="N157" s="30"/>
      <c r="O157" s="7"/>
    </row>
    <row r="158" spans="1:15" s="6" customFormat="1" ht="15.95" customHeight="1" outlineLevel="2">
      <c r="A158" s="20">
        <v>31</v>
      </c>
      <c r="B158" s="20" t="s">
        <v>23</v>
      </c>
      <c r="C158" s="21" t="s">
        <v>24</v>
      </c>
      <c r="D158" s="22">
        <v>30356933</v>
      </c>
      <c r="E158" s="21" t="s">
        <v>147</v>
      </c>
      <c r="F158" s="23">
        <v>933452000</v>
      </c>
      <c r="G158" s="10">
        <v>703318949</v>
      </c>
      <c r="H158" s="10">
        <v>227981590</v>
      </c>
      <c r="I158" s="10">
        <v>136899198</v>
      </c>
      <c r="J158" s="10">
        <v>0</v>
      </c>
      <c r="K158" s="10">
        <v>136899198</v>
      </c>
      <c r="L158" s="10">
        <v>91082392</v>
      </c>
      <c r="M158" s="10">
        <v>2151461</v>
      </c>
      <c r="N158" s="11" t="s">
        <v>27</v>
      </c>
      <c r="O158" s="21" t="s">
        <v>723</v>
      </c>
    </row>
    <row r="159" spans="1:15" s="6" customFormat="1" ht="15.95" customHeight="1" outlineLevel="2">
      <c r="A159" s="20">
        <v>31</v>
      </c>
      <c r="B159" s="20" t="s">
        <v>31</v>
      </c>
      <c r="C159" s="21" t="s">
        <v>24</v>
      </c>
      <c r="D159" s="22">
        <v>30063478</v>
      </c>
      <c r="E159" s="21" t="s">
        <v>151</v>
      </c>
      <c r="F159" s="23">
        <v>2698001000</v>
      </c>
      <c r="G159" s="10">
        <v>2219644895</v>
      </c>
      <c r="H159" s="10">
        <v>63277029</v>
      </c>
      <c r="I159" s="10">
        <v>0</v>
      </c>
      <c r="J159" s="10">
        <v>0</v>
      </c>
      <c r="K159" s="10">
        <v>0</v>
      </c>
      <c r="L159" s="10">
        <v>63277029</v>
      </c>
      <c r="M159" s="10">
        <v>415079076</v>
      </c>
      <c r="N159" s="11" t="s">
        <v>27</v>
      </c>
      <c r="O159" s="21" t="s">
        <v>723</v>
      </c>
    </row>
    <row r="160" spans="1:15" s="6" customFormat="1" ht="15.95" customHeight="1" outlineLevel="2">
      <c r="A160" s="20">
        <v>31</v>
      </c>
      <c r="B160" s="20" t="s">
        <v>31</v>
      </c>
      <c r="C160" s="21" t="s">
        <v>24</v>
      </c>
      <c r="D160" s="22">
        <v>30103446</v>
      </c>
      <c r="E160" s="21" t="s">
        <v>152</v>
      </c>
      <c r="F160" s="23">
        <v>5559267000</v>
      </c>
      <c r="G160" s="10">
        <v>4519113505</v>
      </c>
      <c r="H160" s="10">
        <v>135717788</v>
      </c>
      <c r="I160" s="10">
        <v>659461</v>
      </c>
      <c r="J160" s="10">
        <v>0</v>
      </c>
      <c r="K160" s="10">
        <v>659461</v>
      </c>
      <c r="L160" s="10">
        <v>135058327</v>
      </c>
      <c r="M160" s="10">
        <v>904435707</v>
      </c>
      <c r="N160" s="11" t="s">
        <v>27</v>
      </c>
      <c r="O160" s="21" t="s">
        <v>723</v>
      </c>
    </row>
    <row r="161" spans="1:15" s="6" customFormat="1" ht="15.95" customHeight="1" outlineLevel="2">
      <c r="A161" s="20">
        <v>31</v>
      </c>
      <c r="B161" s="20" t="s">
        <v>31</v>
      </c>
      <c r="C161" s="21" t="s">
        <v>24</v>
      </c>
      <c r="D161" s="22">
        <v>30461279</v>
      </c>
      <c r="E161" s="21" t="s">
        <v>155</v>
      </c>
      <c r="F161" s="23">
        <v>395716000</v>
      </c>
      <c r="G161" s="10">
        <v>304845696</v>
      </c>
      <c r="H161" s="10">
        <v>90870304</v>
      </c>
      <c r="I161" s="10">
        <v>0</v>
      </c>
      <c r="J161" s="10">
        <v>0</v>
      </c>
      <c r="K161" s="10">
        <v>0</v>
      </c>
      <c r="L161" s="10">
        <v>90870304</v>
      </c>
      <c r="M161" s="10">
        <v>0</v>
      </c>
      <c r="N161" s="11" t="s">
        <v>27</v>
      </c>
      <c r="O161" s="21" t="s">
        <v>723</v>
      </c>
    </row>
    <row r="162" spans="1:15" s="6" customFormat="1" ht="15.95" customHeight="1" outlineLevel="2">
      <c r="A162" s="20">
        <v>29</v>
      </c>
      <c r="B162" s="20" t="s">
        <v>31</v>
      </c>
      <c r="C162" s="21" t="s">
        <v>24</v>
      </c>
      <c r="D162" s="22">
        <v>30228773</v>
      </c>
      <c r="E162" s="21" t="s">
        <v>559</v>
      </c>
      <c r="F162" s="23">
        <v>133588158</v>
      </c>
      <c r="G162" s="10">
        <v>123955956</v>
      </c>
      <c r="H162" s="10">
        <v>9632202</v>
      </c>
      <c r="I162" s="10">
        <v>0</v>
      </c>
      <c r="J162" s="10">
        <v>0</v>
      </c>
      <c r="K162" s="10">
        <v>0</v>
      </c>
      <c r="L162" s="10">
        <v>9632202</v>
      </c>
      <c r="M162" s="10">
        <v>0</v>
      </c>
      <c r="N162" s="11" t="s">
        <v>41</v>
      </c>
      <c r="O162" s="21" t="s">
        <v>723</v>
      </c>
    </row>
    <row r="163" spans="1:15" s="6" customFormat="1" ht="15.95" customHeight="1" outlineLevel="2">
      <c r="A163" s="20">
        <v>31</v>
      </c>
      <c r="B163" s="20" t="s">
        <v>23</v>
      </c>
      <c r="C163" s="21" t="s">
        <v>24</v>
      </c>
      <c r="D163" s="22">
        <v>30487413</v>
      </c>
      <c r="E163" s="21" t="s">
        <v>157</v>
      </c>
      <c r="F163" s="23">
        <v>314132326</v>
      </c>
      <c r="G163" s="10">
        <v>82118192</v>
      </c>
      <c r="H163" s="10">
        <v>184881274</v>
      </c>
      <c r="I163" s="10">
        <v>183406274</v>
      </c>
      <c r="J163" s="10">
        <v>0</v>
      </c>
      <c r="K163" s="10">
        <v>183406274</v>
      </c>
      <c r="L163" s="10">
        <v>1475000</v>
      </c>
      <c r="M163" s="10">
        <v>47132860</v>
      </c>
      <c r="N163" s="11" t="s">
        <v>41</v>
      </c>
      <c r="O163" s="21" t="s">
        <v>723</v>
      </c>
    </row>
    <row r="164" spans="1:15" s="6" customFormat="1" ht="15.95" customHeight="1" outlineLevel="2">
      <c r="A164" s="20">
        <v>31</v>
      </c>
      <c r="B164" s="20" t="s">
        <v>31</v>
      </c>
      <c r="C164" s="21" t="s">
        <v>59</v>
      </c>
      <c r="D164" s="22">
        <v>30080729</v>
      </c>
      <c r="E164" s="21" t="s">
        <v>158</v>
      </c>
      <c r="F164" s="23">
        <v>1438056000</v>
      </c>
      <c r="G164" s="10">
        <v>62867750</v>
      </c>
      <c r="H164" s="10">
        <v>320401680</v>
      </c>
      <c r="I164" s="10">
        <v>0</v>
      </c>
      <c r="J164" s="10">
        <v>0</v>
      </c>
      <c r="K164" s="10">
        <v>0</v>
      </c>
      <c r="L164" s="10">
        <v>320401680</v>
      </c>
      <c r="M164" s="10">
        <v>1054786570</v>
      </c>
      <c r="N164" s="11" t="s">
        <v>27</v>
      </c>
      <c r="O164" s="21" t="s">
        <v>723</v>
      </c>
    </row>
    <row r="165" spans="1:15" s="6" customFormat="1" ht="15.95" customHeight="1" outlineLevel="2">
      <c r="A165" s="20">
        <v>31</v>
      </c>
      <c r="B165" s="20" t="s">
        <v>31</v>
      </c>
      <c r="C165" s="21" t="s">
        <v>24</v>
      </c>
      <c r="D165" s="22">
        <v>30481304</v>
      </c>
      <c r="E165" s="21" t="s">
        <v>149</v>
      </c>
      <c r="F165" s="23">
        <v>597291000</v>
      </c>
      <c r="G165" s="10">
        <v>400000</v>
      </c>
      <c r="H165" s="10">
        <v>596891000</v>
      </c>
      <c r="I165" s="10">
        <v>485718807</v>
      </c>
      <c r="J165" s="10">
        <v>21003909</v>
      </c>
      <c r="K165" s="10">
        <v>506722716</v>
      </c>
      <c r="L165" s="10">
        <v>90168284</v>
      </c>
      <c r="M165" s="10">
        <v>0</v>
      </c>
      <c r="N165" s="11" t="s">
        <v>27</v>
      </c>
      <c r="O165" s="21" t="s">
        <v>723</v>
      </c>
    </row>
    <row r="166" spans="1:15" s="6" customFormat="1" ht="15.95" customHeight="1" outlineLevel="2">
      <c r="A166" s="20">
        <v>31</v>
      </c>
      <c r="B166" s="20" t="s">
        <v>23</v>
      </c>
      <c r="C166" s="21" t="s">
        <v>24</v>
      </c>
      <c r="D166" s="22">
        <v>30080460</v>
      </c>
      <c r="E166" s="21" t="s">
        <v>150</v>
      </c>
      <c r="F166" s="23">
        <v>347670000</v>
      </c>
      <c r="G166" s="10">
        <v>2000000</v>
      </c>
      <c r="H166" s="10">
        <v>345670000</v>
      </c>
      <c r="I166" s="10">
        <v>43468524</v>
      </c>
      <c r="J166" s="10">
        <v>64238390</v>
      </c>
      <c r="K166" s="10">
        <v>107706914</v>
      </c>
      <c r="L166" s="10">
        <v>237963086</v>
      </c>
      <c r="M166" s="10">
        <v>0</v>
      </c>
      <c r="N166" s="11" t="s">
        <v>27</v>
      </c>
      <c r="O166" s="21" t="s">
        <v>723</v>
      </c>
    </row>
    <row r="167" spans="1:15" s="6" customFormat="1" ht="15.75" customHeight="1" outlineLevel="2">
      <c r="A167" s="20">
        <v>33</v>
      </c>
      <c r="B167" s="20" t="s">
        <v>54</v>
      </c>
      <c r="C167" s="21" t="s">
        <v>24</v>
      </c>
      <c r="D167" s="22" t="s">
        <v>54</v>
      </c>
      <c r="E167" s="21" t="s">
        <v>55</v>
      </c>
      <c r="F167" s="23">
        <v>200000000</v>
      </c>
      <c r="G167" s="10">
        <v>0</v>
      </c>
      <c r="H167" s="276">
        <v>200000000</v>
      </c>
      <c r="I167" s="10">
        <v>26203748</v>
      </c>
      <c r="J167" s="10">
        <v>0</v>
      </c>
      <c r="K167" s="10">
        <v>26203748</v>
      </c>
      <c r="L167" s="10">
        <v>173796252</v>
      </c>
      <c r="M167" s="10">
        <v>0</v>
      </c>
      <c r="N167" s="11" t="s">
        <v>56</v>
      </c>
      <c r="O167" s="21" t="s">
        <v>723</v>
      </c>
    </row>
    <row r="168" spans="1:15" s="6" customFormat="1" ht="15.95" customHeight="1" outlineLevel="2">
      <c r="A168" s="20">
        <v>31</v>
      </c>
      <c r="B168" s="20" t="s">
        <v>31</v>
      </c>
      <c r="C168" s="21" t="s">
        <v>24</v>
      </c>
      <c r="D168" s="22">
        <v>30073367</v>
      </c>
      <c r="E168" s="21" t="s">
        <v>153</v>
      </c>
      <c r="F168" s="23">
        <v>354460692</v>
      </c>
      <c r="G168" s="10">
        <v>353860692</v>
      </c>
      <c r="H168" s="10">
        <v>600000</v>
      </c>
      <c r="I168" s="10">
        <v>0</v>
      </c>
      <c r="J168" s="10">
        <v>0</v>
      </c>
      <c r="K168" s="10">
        <v>0</v>
      </c>
      <c r="L168" s="10">
        <v>600000</v>
      </c>
      <c r="M168" s="10">
        <v>0</v>
      </c>
      <c r="N168" s="11" t="s">
        <v>27</v>
      </c>
      <c r="O168" s="21" t="s">
        <v>755</v>
      </c>
    </row>
    <row r="169" spans="1:15" s="6" customFormat="1" ht="15.95" customHeight="1" outlineLevel="2">
      <c r="A169" s="20">
        <v>31</v>
      </c>
      <c r="B169" s="20" t="s">
        <v>31</v>
      </c>
      <c r="C169" s="21" t="s">
        <v>24</v>
      </c>
      <c r="D169" s="22">
        <v>30199272</v>
      </c>
      <c r="E169" s="21" t="s">
        <v>156</v>
      </c>
      <c r="F169" s="23">
        <v>1680845425</v>
      </c>
      <c r="G169" s="10">
        <v>1680845425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1" t="s">
        <v>27</v>
      </c>
      <c r="O169" s="21" t="s">
        <v>755</v>
      </c>
    </row>
    <row r="170" spans="1:15" s="6" customFormat="1" ht="15.95" customHeight="1" outlineLevel="2">
      <c r="A170" s="20">
        <v>31</v>
      </c>
      <c r="B170" s="20" t="s">
        <v>31</v>
      </c>
      <c r="C170" s="21" t="s">
        <v>24</v>
      </c>
      <c r="D170" s="22">
        <v>20190549</v>
      </c>
      <c r="E170" s="21" t="s">
        <v>154</v>
      </c>
      <c r="F170" s="23">
        <v>3987121039</v>
      </c>
      <c r="G170" s="10">
        <v>3981412053</v>
      </c>
      <c r="H170" s="10">
        <v>5708986</v>
      </c>
      <c r="I170" s="10">
        <v>5708986</v>
      </c>
      <c r="J170" s="10">
        <v>0</v>
      </c>
      <c r="K170" s="10">
        <v>5708986</v>
      </c>
      <c r="L170" s="10">
        <v>0</v>
      </c>
      <c r="M170" s="10">
        <v>0</v>
      </c>
      <c r="N170" s="11" t="s">
        <v>27</v>
      </c>
      <c r="O170" s="21" t="s">
        <v>755</v>
      </c>
    </row>
    <row r="171" spans="1:15" s="6" customFormat="1" ht="15.95" customHeight="1" outlineLevel="2">
      <c r="A171" s="20">
        <v>31</v>
      </c>
      <c r="B171" s="20" t="s">
        <v>31</v>
      </c>
      <c r="C171" s="21" t="s">
        <v>24</v>
      </c>
      <c r="D171" s="22">
        <v>30034666</v>
      </c>
      <c r="E171" s="21" t="s">
        <v>558</v>
      </c>
      <c r="F171" s="23">
        <v>277178738</v>
      </c>
      <c r="G171" s="10">
        <v>277178738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1" t="s">
        <v>27</v>
      </c>
      <c r="O171" s="21" t="s">
        <v>755</v>
      </c>
    </row>
    <row r="172" spans="1:15" ht="18.75" customHeight="1" outlineLevel="1">
      <c r="A172" s="26"/>
      <c r="B172" s="26"/>
      <c r="C172" s="14"/>
      <c r="D172" s="27"/>
      <c r="E172" s="199" t="s">
        <v>768</v>
      </c>
      <c r="F172" s="201">
        <v>18916779378</v>
      </c>
      <c r="G172" s="201">
        <v>14311561851</v>
      </c>
      <c r="H172" s="201">
        <v>2181631853</v>
      </c>
      <c r="I172" s="201">
        <v>882064998</v>
      </c>
      <c r="J172" s="201">
        <v>85242299</v>
      </c>
      <c r="K172" s="201">
        <v>967307297</v>
      </c>
      <c r="L172" s="201">
        <v>1214324556</v>
      </c>
      <c r="M172" s="201">
        <v>2423585674</v>
      </c>
      <c r="N172" s="30"/>
      <c r="O172" s="7"/>
    </row>
    <row r="173" spans="1:15" ht="18.75" customHeight="1" outlineLevel="1">
      <c r="A173" s="26"/>
      <c r="B173" s="26"/>
      <c r="C173" s="14"/>
      <c r="D173" s="27"/>
      <c r="E173" s="14"/>
      <c r="F173" s="28"/>
      <c r="G173" s="29"/>
      <c r="H173" s="29"/>
      <c r="I173" s="29"/>
      <c r="J173" s="29"/>
      <c r="K173" s="29"/>
      <c r="L173" s="29"/>
      <c r="M173" s="29"/>
      <c r="N173" s="30"/>
      <c r="O173" s="7"/>
    </row>
    <row r="174" spans="1:15" ht="18.75" customHeight="1" outlineLevel="1">
      <c r="A174" s="26"/>
      <c r="B174" s="26"/>
      <c r="C174" s="14"/>
      <c r="D174" s="27"/>
      <c r="E174" s="198" t="s">
        <v>765</v>
      </c>
      <c r="F174" s="28"/>
      <c r="G174" s="29"/>
      <c r="H174" s="29"/>
      <c r="I174" s="29"/>
      <c r="J174" s="29"/>
      <c r="K174" s="29"/>
      <c r="L174" s="29"/>
      <c r="M174" s="29"/>
      <c r="N174" s="30"/>
      <c r="O174" s="7"/>
    </row>
    <row r="175" spans="1:15" s="6" customFormat="1" ht="15.95" customHeight="1" outlineLevel="2">
      <c r="A175" s="20">
        <v>31</v>
      </c>
      <c r="B175" s="20" t="s">
        <v>31</v>
      </c>
      <c r="C175" s="21" t="s">
        <v>24</v>
      </c>
      <c r="D175" s="22">
        <v>30072731</v>
      </c>
      <c r="E175" s="21" t="s">
        <v>160</v>
      </c>
      <c r="F175" s="23">
        <v>5272289000</v>
      </c>
      <c r="G175" s="10">
        <v>0</v>
      </c>
      <c r="H175" s="276">
        <v>500000000.27990007</v>
      </c>
      <c r="I175" s="10">
        <v>4050000</v>
      </c>
      <c r="J175" s="10">
        <v>0</v>
      </c>
      <c r="K175" s="10">
        <v>4050000</v>
      </c>
      <c r="L175" s="10">
        <v>495950000.27990007</v>
      </c>
      <c r="M175" s="10">
        <v>4772288999.7201004</v>
      </c>
      <c r="N175" s="11" t="s">
        <v>27</v>
      </c>
      <c r="O175" s="21" t="s">
        <v>722</v>
      </c>
    </row>
    <row r="176" spans="1:15" s="6" customFormat="1" ht="15.95" customHeight="1" outlineLevel="2">
      <c r="A176" s="20">
        <v>31</v>
      </c>
      <c r="B176" s="20" t="s">
        <v>46</v>
      </c>
      <c r="C176" s="21" t="s">
        <v>24</v>
      </c>
      <c r="D176" s="22">
        <v>30104476</v>
      </c>
      <c r="E176" s="21" t="s">
        <v>166</v>
      </c>
      <c r="F176" s="23">
        <v>1111238000</v>
      </c>
      <c r="G176" s="10">
        <v>2101000</v>
      </c>
      <c r="H176" s="10">
        <v>696967000</v>
      </c>
      <c r="I176" s="10">
        <v>0</v>
      </c>
      <c r="J176" s="10">
        <v>0</v>
      </c>
      <c r="K176" s="10">
        <v>0</v>
      </c>
      <c r="L176" s="10">
        <v>696967000</v>
      </c>
      <c r="M176" s="10">
        <v>412170000</v>
      </c>
      <c r="N176" s="11" t="s">
        <v>27</v>
      </c>
      <c r="O176" s="21" t="s">
        <v>756</v>
      </c>
    </row>
    <row r="177" spans="1:15" s="6" customFormat="1" ht="15.95" customHeight="1" outlineLevel="2">
      <c r="A177" s="20">
        <v>31</v>
      </c>
      <c r="B177" s="20" t="s">
        <v>31</v>
      </c>
      <c r="C177" s="21" t="s">
        <v>59</v>
      </c>
      <c r="D177" s="22">
        <v>30080922</v>
      </c>
      <c r="E177" s="21" t="s">
        <v>164</v>
      </c>
      <c r="F177" s="23">
        <v>23524000</v>
      </c>
      <c r="G177" s="10">
        <v>0</v>
      </c>
      <c r="H177" s="10">
        <v>23524000</v>
      </c>
      <c r="I177" s="10">
        <v>0</v>
      </c>
      <c r="J177" s="10">
        <v>0</v>
      </c>
      <c r="K177" s="10">
        <v>0</v>
      </c>
      <c r="L177" s="10">
        <v>23524000</v>
      </c>
      <c r="M177" s="10">
        <v>0</v>
      </c>
      <c r="N177" s="11" t="s">
        <v>27</v>
      </c>
      <c r="O177" s="21" t="s">
        <v>756</v>
      </c>
    </row>
    <row r="178" spans="1:15" ht="18.75" customHeight="1" outlineLevel="1">
      <c r="A178" s="26"/>
      <c r="B178" s="26"/>
      <c r="C178" s="14"/>
      <c r="D178" s="27"/>
      <c r="E178" s="199" t="s">
        <v>767</v>
      </c>
      <c r="F178" s="201">
        <v>6407051000</v>
      </c>
      <c r="G178" s="201">
        <v>2101000</v>
      </c>
      <c r="H178" s="201">
        <v>1220491000.2799001</v>
      </c>
      <c r="I178" s="201">
        <v>4050000</v>
      </c>
      <c r="J178" s="201">
        <v>0</v>
      </c>
      <c r="K178" s="201">
        <v>4050000</v>
      </c>
      <c r="L178" s="201">
        <v>1216441000.2799001</v>
      </c>
      <c r="M178" s="201">
        <v>5184458999.7201004</v>
      </c>
      <c r="N178" s="30"/>
      <c r="O178" s="7"/>
    </row>
    <row r="179" spans="1:15" ht="18.75" customHeight="1" outlineLevel="1">
      <c r="A179" s="26"/>
      <c r="B179" s="26"/>
      <c r="C179" s="14"/>
      <c r="D179" s="27"/>
      <c r="E179" s="14"/>
      <c r="F179" s="28"/>
      <c r="G179" s="29"/>
      <c r="H179" s="29"/>
      <c r="I179" s="29"/>
      <c r="J179" s="29"/>
      <c r="K179" s="29"/>
      <c r="L179" s="29"/>
      <c r="M179" s="29"/>
      <c r="N179" s="30"/>
      <c r="O179" s="7"/>
    </row>
    <row r="180" spans="1:15" ht="18.75" customHeight="1" outlineLevel="1">
      <c r="A180" s="26"/>
      <c r="B180" s="26"/>
      <c r="C180" s="14"/>
      <c r="D180" s="27"/>
      <c r="E180" s="198" t="s">
        <v>759</v>
      </c>
      <c r="F180" s="28"/>
      <c r="G180" s="29"/>
      <c r="H180" s="29"/>
      <c r="I180" s="29"/>
      <c r="J180" s="29"/>
      <c r="K180" s="29"/>
      <c r="L180" s="29"/>
      <c r="M180" s="29"/>
      <c r="N180" s="30"/>
      <c r="O180" s="7"/>
    </row>
    <row r="181" spans="1:15" s="6" customFormat="1" ht="15.95" customHeight="1" outlineLevel="2">
      <c r="A181" s="20">
        <v>31</v>
      </c>
      <c r="B181" s="20" t="s">
        <v>31</v>
      </c>
      <c r="C181" s="21" t="s">
        <v>24</v>
      </c>
      <c r="D181" s="22">
        <v>30128140</v>
      </c>
      <c r="E181" s="21" t="s">
        <v>148</v>
      </c>
      <c r="F181" s="23">
        <v>4090104000</v>
      </c>
      <c r="G181" s="10">
        <v>4000000</v>
      </c>
      <c r="H181" s="10">
        <v>30000000</v>
      </c>
      <c r="I181" s="10">
        <v>0</v>
      </c>
      <c r="J181" s="10">
        <v>0</v>
      </c>
      <c r="K181" s="10">
        <v>0</v>
      </c>
      <c r="L181" s="10">
        <v>30000000</v>
      </c>
      <c r="M181" s="10">
        <v>4056104000</v>
      </c>
      <c r="N181" s="11" t="s">
        <v>27</v>
      </c>
      <c r="O181" s="21" t="s">
        <v>724</v>
      </c>
    </row>
    <row r="182" spans="1:15" s="6" customFormat="1" ht="15.95" customHeight="1" outlineLevel="2">
      <c r="A182" s="20">
        <v>31</v>
      </c>
      <c r="B182" s="20" t="s">
        <v>31</v>
      </c>
      <c r="C182" s="21" t="s">
        <v>59</v>
      </c>
      <c r="D182" s="22">
        <v>30270222</v>
      </c>
      <c r="E182" s="21" t="s">
        <v>165</v>
      </c>
      <c r="F182" s="23">
        <v>22000000</v>
      </c>
      <c r="G182" s="10">
        <v>0</v>
      </c>
      <c r="H182" s="10">
        <v>22000000</v>
      </c>
      <c r="I182" s="10">
        <v>0</v>
      </c>
      <c r="J182" s="10">
        <v>0</v>
      </c>
      <c r="K182" s="10">
        <v>0</v>
      </c>
      <c r="L182" s="10">
        <v>22000000</v>
      </c>
      <c r="M182" s="10">
        <v>0</v>
      </c>
      <c r="N182" s="11" t="s">
        <v>27</v>
      </c>
      <c r="O182" s="21" t="s">
        <v>724</v>
      </c>
    </row>
    <row r="183" spans="1:15" ht="18.75" customHeight="1" outlineLevel="1">
      <c r="A183" s="26"/>
      <c r="B183" s="26"/>
      <c r="C183" s="14"/>
      <c r="D183" s="27"/>
      <c r="E183" s="199" t="s">
        <v>760</v>
      </c>
      <c r="F183" s="201">
        <v>4112104000</v>
      </c>
      <c r="G183" s="201">
        <v>4000000</v>
      </c>
      <c r="H183" s="201">
        <v>52000000</v>
      </c>
      <c r="I183" s="201">
        <v>0</v>
      </c>
      <c r="J183" s="201">
        <v>0</v>
      </c>
      <c r="K183" s="201">
        <v>0</v>
      </c>
      <c r="L183" s="201">
        <v>52000000</v>
      </c>
      <c r="M183" s="201">
        <v>4056104000</v>
      </c>
      <c r="N183" s="30"/>
      <c r="O183" s="7"/>
    </row>
    <row r="184" spans="1:15" ht="18.75" customHeight="1" outlineLevel="1">
      <c r="A184" s="26"/>
      <c r="B184" s="26"/>
      <c r="C184" s="14"/>
      <c r="D184" s="27"/>
      <c r="E184" s="14"/>
      <c r="F184" s="28"/>
      <c r="G184" s="29"/>
      <c r="H184" s="29"/>
      <c r="I184" s="29"/>
      <c r="J184" s="29"/>
      <c r="K184" s="29"/>
      <c r="L184" s="29"/>
      <c r="M184" s="29"/>
      <c r="N184" s="30"/>
      <c r="O184" s="7"/>
    </row>
    <row r="185" spans="1:15" s="285" customFormat="1" ht="24.75" customHeight="1" outlineLevel="1">
      <c r="A185" s="278"/>
      <c r="B185" s="278"/>
      <c r="C185" s="280"/>
      <c r="D185" s="279"/>
      <c r="E185" s="281" t="s">
        <v>560</v>
      </c>
      <c r="F185" s="282">
        <v>29435934378</v>
      </c>
      <c r="G185" s="282">
        <v>14317662851</v>
      </c>
      <c r="H185" s="282">
        <v>3454122853.2799001</v>
      </c>
      <c r="I185" s="282">
        <v>886114998</v>
      </c>
      <c r="J185" s="282">
        <v>85242299</v>
      </c>
      <c r="K185" s="282">
        <v>971357297</v>
      </c>
      <c r="L185" s="282">
        <v>2482765556.2799001</v>
      </c>
      <c r="M185" s="282">
        <v>11664148673.7201</v>
      </c>
      <c r="N185" s="286"/>
      <c r="O185" s="284"/>
    </row>
    <row r="186" spans="1:15" ht="18.75" customHeight="1" outlineLevel="1">
      <c r="A186" s="26"/>
      <c r="B186" s="26"/>
      <c r="C186" s="14"/>
      <c r="D186" s="27"/>
      <c r="E186" s="14"/>
      <c r="F186" s="28"/>
      <c r="G186" s="29"/>
      <c r="H186" s="29"/>
      <c r="I186" s="29"/>
      <c r="J186" s="29"/>
      <c r="K186" s="29"/>
      <c r="L186" s="29"/>
      <c r="M186" s="29"/>
      <c r="N186" s="30"/>
      <c r="O186" s="7"/>
    </row>
    <row r="187" spans="1:15" ht="26.25" customHeight="1" outlineLevel="1">
      <c r="A187" s="26"/>
      <c r="B187" s="26"/>
      <c r="C187" s="14"/>
      <c r="D187" s="27"/>
      <c r="E187" s="32" t="s">
        <v>174</v>
      </c>
      <c r="F187" s="28"/>
      <c r="G187" s="29"/>
      <c r="H187" s="29"/>
      <c r="I187" s="29"/>
      <c r="J187" s="29"/>
      <c r="K187" s="29"/>
      <c r="L187" s="29"/>
      <c r="M187" s="29"/>
      <c r="N187" s="30"/>
      <c r="O187" s="7"/>
    </row>
    <row r="188" spans="1:15" ht="18.75" customHeight="1" outlineLevel="1">
      <c r="A188" s="26"/>
      <c r="B188" s="26"/>
      <c r="C188" s="14"/>
      <c r="D188" s="27"/>
      <c r="E188" s="198" t="s">
        <v>766</v>
      </c>
      <c r="F188" s="28"/>
      <c r="G188" s="29"/>
      <c r="H188" s="29"/>
      <c r="I188" s="29"/>
      <c r="J188" s="29"/>
      <c r="K188" s="29"/>
      <c r="L188" s="29"/>
      <c r="M188" s="29"/>
      <c r="N188" s="30"/>
      <c r="O188" s="7"/>
    </row>
    <row r="189" spans="1:15" s="6" customFormat="1" ht="15.95" customHeight="1" outlineLevel="2">
      <c r="A189" s="20">
        <v>31</v>
      </c>
      <c r="B189" s="20" t="s">
        <v>31</v>
      </c>
      <c r="C189" s="21" t="s">
        <v>24</v>
      </c>
      <c r="D189" s="22">
        <v>30087299</v>
      </c>
      <c r="E189" s="21" t="s">
        <v>175</v>
      </c>
      <c r="F189" s="23">
        <v>1166012000</v>
      </c>
      <c r="G189" s="10">
        <v>951882912</v>
      </c>
      <c r="H189" s="10">
        <v>214129088</v>
      </c>
      <c r="I189" s="10">
        <v>83777558</v>
      </c>
      <c r="J189" s="10">
        <v>8326906</v>
      </c>
      <c r="K189" s="10">
        <v>92104464</v>
      </c>
      <c r="L189" s="10">
        <v>122024624</v>
      </c>
      <c r="M189" s="10">
        <v>0</v>
      </c>
      <c r="N189" s="11" t="s">
        <v>27</v>
      </c>
      <c r="O189" s="21" t="s">
        <v>723</v>
      </c>
    </row>
    <row r="190" spans="1:15" s="6" customFormat="1" ht="15.95" customHeight="1" outlineLevel="2">
      <c r="A190" s="20">
        <v>31</v>
      </c>
      <c r="B190" s="20" t="s">
        <v>31</v>
      </c>
      <c r="C190" s="21" t="s">
        <v>24</v>
      </c>
      <c r="D190" s="22">
        <v>20086686</v>
      </c>
      <c r="E190" s="21" t="s">
        <v>178</v>
      </c>
      <c r="F190" s="23">
        <v>7208676000</v>
      </c>
      <c r="G190" s="10">
        <v>145784750</v>
      </c>
      <c r="H190" s="10">
        <v>774060234</v>
      </c>
      <c r="I190" s="10">
        <v>22230500</v>
      </c>
      <c r="J190" s="10">
        <v>0</v>
      </c>
      <c r="K190" s="10">
        <v>22230500</v>
      </c>
      <c r="L190" s="10">
        <v>751829734</v>
      </c>
      <c r="M190" s="10">
        <v>6288831016</v>
      </c>
      <c r="N190" s="11" t="s">
        <v>27</v>
      </c>
      <c r="O190" s="21" t="s">
        <v>723</v>
      </c>
    </row>
    <row r="191" spans="1:15" s="6" customFormat="1" ht="15.95" customHeight="1" outlineLevel="2">
      <c r="A191" s="20">
        <v>33</v>
      </c>
      <c r="B191" s="20" t="s">
        <v>54</v>
      </c>
      <c r="C191" s="21" t="s">
        <v>24</v>
      </c>
      <c r="D191" s="22" t="s">
        <v>54</v>
      </c>
      <c r="E191" s="21" t="s">
        <v>55</v>
      </c>
      <c r="F191" s="23">
        <v>200000000</v>
      </c>
      <c r="G191" s="10">
        <v>0</v>
      </c>
      <c r="H191" s="276">
        <v>200000000</v>
      </c>
      <c r="I191" s="10">
        <v>0</v>
      </c>
      <c r="J191" s="10">
        <v>0</v>
      </c>
      <c r="K191" s="10">
        <v>0</v>
      </c>
      <c r="L191" s="10">
        <v>200000000</v>
      </c>
      <c r="M191" s="10">
        <v>0</v>
      </c>
      <c r="N191" s="11" t="s">
        <v>56</v>
      </c>
      <c r="O191" s="21" t="s">
        <v>723</v>
      </c>
    </row>
    <row r="192" spans="1:15" s="6" customFormat="1" ht="15.95" customHeight="1" outlineLevel="2">
      <c r="A192" s="20">
        <v>31</v>
      </c>
      <c r="B192" s="20" t="s">
        <v>23</v>
      </c>
      <c r="C192" s="21" t="s">
        <v>24</v>
      </c>
      <c r="D192" s="22">
        <v>30480531</v>
      </c>
      <c r="E192" s="21" t="s">
        <v>176</v>
      </c>
      <c r="F192" s="23">
        <v>326879664</v>
      </c>
      <c r="G192" s="10">
        <v>292581069</v>
      </c>
      <c r="H192" s="10">
        <v>34298595</v>
      </c>
      <c r="I192" s="10">
        <v>34298595</v>
      </c>
      <c r="J192" s="10">
        <v>0</v>
      </c>
      <c r="K192" s="10">
        <v>34298595</v>
      </c>
      <c r="L192" s="10">
        <v>0</v>
      </c>
      <c r="M192" s="10">
        <v>0</v>
      </c>
      <c r="N192" s="11" t="s">
        <v>27</v>
      </c>
      <c r="O192" s="21" t="s">
        <v>755</v>
      </c>
    </row>
    <row r="193" spans="1:15" s="6" customFormat="1" ht="15.95" customHeight="1" outlineLevel="2">
      <c r="A193" s="20">
        <v>31</v>
      </c>
      <c r="B193" s="20" t="s">
        <v>23</v>
      </c>
      <c r="C193" s="21" t="s">
        <v>24</v>
      </c>
      <c r="D193" s="22">
        <v>30115349</v>
      </c>
      <c r="E193" s="21" t="s">
        <v>177</v>
      </c>
      <c r="F193" s="23">
        <v>727402270</v>
      </c>
      <c r="G193" s="10">
        <v>676000179</v>
      </c>
      <c r="H193" s="10">
        <v>51402091</v>
      </c>
      <c r="I193" s="10">
        <v>51402091</v>
      </c>
      <c r="J193" s="10">
        <v>0</v>
      </c>
      <c r="K193" s="10">
        <v>51402091</v>
      </c>
      <c r="L193" s="10">
        <v>0</v>
      </c>
      <c r="M193" s="10">
        <v>0</v>
      </c>
      <c r="N193" s="11" t="s">
        <v>27</v>
      </c>
      <c r="O193" s="21" t="s">
        <v>755</v>
      </c>
    </row>
    <row r="194" spans="1:15" ht="18.75" customHeight="1" outlineLevel="1">
      <c r="A194" s="26"/>
      <c r="B194" s="26"/>
      <c r="C194" s="14"/>
      <c r="D194" s="27"/>
      <c r="E194" s="199" t="s">
        <v>768</v>
      </c>
      <c r="F194" s="201">
        <v>9628969934</v>
      </c>
      <c r="G194" s="201">
        <v>2066248910</v>
      </c>
      <c r="H194" s="201">
        <v>1273890008</v>
      </c>
      <c r="I194" s="201">
        <v>191708744</v>
      </c>
      <c r="J194" s="201">
        <v>8326906</v>
      </c>
      <c r="K194" s="201">
        <v>200035650</v>
      </c>
      <c r="L194" s="201">
        <v>1073854358</v>
      </c>
      <c r="M194" s="201">
        <v>6288831016</v>
      </c>
      <c r="N194" s="30"/>
      <c r="O194" s="7"/>
    </row>
    <row r="195" spans="1:15" ht="18.75" customHeight="1" outlineLevel="1">
      <c r="A195" s="26"/>
      <c r="B195" s="26"/>
      <c r="C195" s="14"/>
      <c r="D195" s="27"/>
      <c r="E195" s="14"/>
      <c r="F195" s="28"/>
      <c r="G195" s="29"/>
      <c r="H195" s="29"/>
      <c r="I195" s="29"/>
      <c r="J195" s="29"/>
      <c r="K195" s="29"/>
      <c r="L195" s="29"/>
      <c r="M195" s="29"/>
      <c r="N195" s="30"/>
      <c r="O195" s="7"/>
    </row>
    <row r="196" spans="1:15" ht="18.75" customHeight="1" outlineLevel="1">
      <c r="A196" s="26"/>
      <c r="B196" s="26"/>
      <c r="C196" s="14"/>
      <c r="D196" s="27"/>
      <c r="E196" s="198" t="s">
        <v>759</v>
      </c>
      <c r="F196" s="28"/>
      <c r="G196" s="29"/>
      <c r="H196" s="29"/>
      <c r="I196" s="29"/>
      <c r="J196" s="29"/>
      <c r="K196" s="29"/>
      <c r="L196" s="29"/>
      <c r="M196" s="29"/>
      <c r="N196" s="30"/>
      <c r="O196" s="7"/>
    </row>
    <row r="197" spans="1:15" s="6" customFormat="1" ht="15.95" customHeight="1" outlineLevel="2">
      <c r="A197" s="20">
        <v>31</v>
      </c>
      <c r="B197" s="20" t="s">
        <v>31</v>
      </c>
      <c r="C197" s="21" t="s">
        <v>59</v>
      </c>
      <c r="D197" s="22">
        <v>30326322</v>
      </c>
      <c r="E197" s="21" t="s">
        <v>179</v>
      </c>
      <c r="F197" s="23">
        <v>290974000</v>
      </c>
      <c r="G197" s="10">
        <v>0</v>
      </c>
      <c r="H197" s="10">
        <v>285037050</v>
      </c>
      <c r="I197" s="10">
        <v>0</v>
      </c>
      <c r="J197" s="10">
        <v>0</v>
      </c>
      <c r="K197" s="10">
        <v>0</v>
      </c>
      <c r="L197" s="10">
        <v>285037050</v>
      </c>
      <c r="M197" s="10">
        <v>5936950</v>
      </c>
      <c r="N197" s="11" t="s">
        <v>27</v>
      </c>
      <c r="O197" s="21" t="s">
        <v>724</v>
      </c>
    </row>
    <row r="198" spans="1:15" ht="18.75" customHeight="1" outlineLevel="1">
      <c r="A198" s="26"/>
      <c r="B198" s="26"/>
      <c r="C198" s="14"/>
      <c r="D198" s="27"/>
      <c r="E198" s="199" t="s">
        <v>760</v>
      </c>
      <c r="F198" s="201">
        <v>290974000</v>
      </c>
      <c r="G198" s="201">
        <v>0</v>
      </c>
      <c r="H198" s="201">
        <v>285037050</v>
      </c>
      <c r="I198" s="201">
        <v>0</v>
      </c>
      <c r="J198" s="201">
        <v>0</v>
      </c>
      <c r="K198" s="201">
        <v>0</v>
      </c>
      <c r="L198" s="201">
        <v>285037050</v>
      </c>
      <c r="M198" s="201">
        <v>5936950</v>
      </c>
      <c r="N198" s="30"/>
      <c r="O198" s="7"/>
    </row>
    <row r="199" spans="1:15" ht="18.75" customHeight="1" outlineLevel="1">
      <c r="A199" s="26"/>
      <c r="B199" s="26"/>
      <c r="C199" s="14"/>
      <c r="D199" s="27"/>
      <c r="E199" s="14"/>
      <c r="F199" s="28"/>
      <c r="G199" s="29"/>
      <c r="H199" s="29"/>
      <c r="I199" s="29"/>
      <c r="J199" s="29"/>
      <c r="K199" s="29"/>
      <c r="L199" s="29"/>
      <c r="M199" s="29"/>
      <c r="N199" s="30"/>
      <c r="O199" s="7"/>
    </row>
    <row r="200" spans="1:15" s="285" customFormat="1" ht="24.75" customHeight="1" outlineLevel="1">
      <c r="A200" s="278"/>
      <c r="B200" s="278"/>
      <c r="C200" s="280"/>
      <c r="D200" s="279"/>
      <c r="E200" s="281" t="s">
        <v>561</v>
      </c>
      <c r="F200" s="282">
        <v>9919943934</v>
      </c>
      <c r="G200" s="282">
        <v>2066248910</v>
      </c>
      <c r="H200" s="282">
        <v>1558927058</v>
      </c>
      <c r="I200" s="282">
        <v>191708744</v>
      </c>
      <c r="J200" s="282">
        <v>8326906</v>
      </c>
      <c r="K200" s="282">
        <v>200035650</v>
      </c>
      <c r="L200" s="282">
        <v>1358891408</v>
      </c>
      <c r="M200" s="282">
        <v>6294767966</v>
      </c>
      <c r="N200" s="286"/>
      <c r="O200" s="284"/>
    </row>
    <row r="201" spans="1:15" ht="18.75" customHeight="1" outlineLevel="1">
      <c r="A201" s="26"/>
      <c r="B201" s="26"/>
      <c r="C201" s="14"/>
      <c r="D201" s="27"/>
      <c r="E201" s="14"/>
      <c r="F201" s="28"/>
      <c r="G201" s="29"/>
      <c r="H201" s="29"/>
      <c r="I201" s="29"/>
      <c r="J201" s="29"/>
      <c r="K201" s="29"/>
      <c r="L201" s="29"/>
      <c r="M201" s="29"/>
      <c r="N201" s="30"/>
      <c r="O201" s="7"/>
    </row>
    <row r="202" spans="1:15" ht="26.25" customHeight="1" outlineLevel="1">
      <c r="A202" s="26"/>
      <c r="B202" s="26"/>
      <c r="C202" s="14"/>
      <c r="D202" s="27"/>
      <c r="E202" s="32" t="s">
        <v>184</v>
      </c>
      <c r="F202" s="28"/>
      <c r="G202" s="29"/>
      <c r="H202" s="29"/>
      <c r="I202" s="29"/>
      <c r="J202" s="29"/>
      <c r="K202" s="29"/>
      <c r="L202" s="29"/>
      <c r="M202" s="29"/>
      <c r="N202" s="30"/>
      <c r="O202" s="7"/>
    </row>
    <row r="203" spans="1:15" ht="18.75" customHeight="1" outlineLevel="1">
      <c r="A203" s="26"/>
      <c r="B203" s="26"/>
      <c r="C203" s="14"/>
      <c r="D203" s="27"/>
      <c r="E203" s="198" t="s">
        <v>766</v>
      </c>
      <c r="F203" s="28"/>
      <c r="G203" s="29"/>
      <c r="H203" s="29"/>
      <c r="I203" s="29"/>
      <c r="J203" s="29"/>
      <c r="K203" s="29"/>
      <c r="L203" s="29"/>
      <c r="M203" s="29"/>
      <c r="N203" s="30"/>
      <c r="O203" s="7"/>
    </row>
    <row r="204" spans="1:15" s="6" customFormat="1" ht="15.95" customHeight="1" outlineLevel="2">
      <c r="A204" s="20">
        <v>31</v>
      </c>
      <c r="B204" s="20" t="s">
        <v>185</v>
      </c>
      <c r="C204" s="21" t="s">
        <v>24</v>
      </c>
      <c r="D204" s="22">
        <v>30248522</v>
      </c>
      <c r="E204" s="21" t="s">
        <v>186</v>
      </c>
      <c r="F204" s="23">
        <v>1321651000</v>
      </c>
      <c r="G204" s="10">
        <v>272500000</v>
      </c>
      <c r="H204" s="10">
        <v>999151000</v>
      </c>
      <c r="I204" s="10">
        <v>878450017</v>
      </c>
      <c r="J204" s="10">
        <v>86654668</v>
      </c>
      <c r="K204" s="10">
        <v>965104685</v>
      </c>
      <c r="L204" s="10">
        <v>34046315</v>
      </c>
      <c r="M204" s="10">
        <v>50000000</v>
      </c>
      <c r="N204" s="11" t="s">
        <v>27</v>
      </c>
      <c r="O204" s="21" t="s">
        <v>723</v>
      </c>
    </row>
    <row r="205" spans="1:15" s="6" customFormat="1" ht="15.95" customHeight="1" outlineLevel="2">
      <c r="A205" s="20">
        <v>33</v>
      </c>
      <c r="B205" s="20" t="s">
        <v>54</v>
      </c>
      <c r="C205" s="21" t="s">
        <v>24</v>
      </c>
      <c r="D205" s="22" t="s">
        <v>54</v>
      </c>
      <c r="E205" s="21" t="s">
        <v>55</v>
      </c>
      <c r="F205" s="23">
        <v>200000000</v>
      </c>
      <c r="G205" s="10">
        <v>0</v>
      </c>
      <c r="H205" s="276">
        <v>200000000</v>
      </c>
      <c r="I205" s="10">
        <v>93539924</v>
      </c>
      <c r="J205" s="10">
        <v>0</v>
      </c>
      <c r="K205" s="10">
        <v>93539924</v>
      </c>
      <c r="L205" s="10">
        <v>106460076</v>
      </c>
      <c r="M205" s="10">
        <v>0</v>
      </c>
      <c r="N205" s="11" t="s">
        <v>56</v>
      </c>
      <c r="O205" s="21" t="s">
        <v>723</v>
      </c>
    </row>
    <row r="206" spans="1:15" s="6" customFormat="1" ht="15.95" customHeight="1" outlineLevel="2">
      <c r="A206" s="20">
        <v>31</v>
      </c>
      <c r="B206" s="20" t="s">
        <v>185</v>
      </c>
      <c r="C206" s="21" t="s">
        <v>24</v>
      </c>
      <c r="D206" s="227">
        <v>30046830</v>
      </c>
      <c r="E206" s="21" t="s">
        <v>562</v>
      </c>
      <c r="F206" s="23">
        <v>732406080</v>
      </c>
      <c r="G206" s="10">
        <v>732406080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1" t="s">
        <v>27</v>
      </c>
      <c r="O206" s="21" t="s">
        <v>755</v>
      </c>
    </row>
    <row r="207" spans="1:15" ht="18.75" customHeight="1" outlineLevel="1">
      <c r="A207" s="26"/>
      <c r="B207" s="26"/>
      <c r="C207" s="14"/>
      <c r="D207" s="27"/>
      <c r="E207" s="199" t="s">
        <v>768</v>
      </c>
      <c r="F207" s="201">
        <v>2254057080</v>
      </c>
      <c r="G207" s="201">
        <v>1004906080</v>
      </c>
      <c r="H207" s="201">
        <v>1199151000</v>
      </c>
      <c r="I207" s="201">
        <v>971989941</v>
      </c>
      <c r="J207" s="201">
        <v>86654668</v>
      </c>
      <c r="K207" s="201">
        <v>1058644609</v>
      </c>
      <c r="L207" s="201">
        <v>140506391</v>
      </c>
      <c r="M207" s="201">
        <v>50000000</v>
      </c>
      <c r="N207" s="30"/>
      <c r="O207" s="7"/>
    </row>
    <row r="208" spans="1:15" s="275" customFormat="1" ht="18.75" customHeight="1" outlineLevel="1">
      <c r="A208" s="26"/>
      <c r="B208" s="26"/>
      <c r="C208" s="14"/>
      <c r="D208" s="27"/>
      <c r="E208" s="14"/>
      <c r="F208" s="28"/>
      <c r="G208" s="29"/>
      <c r="H208" s="29"/>
      <c r="I208" s="29"/>
      <c r="J208" s="29"/>
      <c r="K208" s="29"/>
      <c r="L208" s="29"/>
      <c r="M208" s="29"/>
      <c r="N208" s="30"/>
      <c r="O208" s="7"/>
    </row>
    <row r="209" spans="1:15" s="275" customFormat="1" ht="18.75" customHeight="1" outlineLevel="1">
      <c r="A209" s="26"/>
      <c r="B209" s="26"/>
      <c r="C209" s="14"/>
      <c r="D209" s="27"/>
      <c r="E209" s="198" t="s">
        <v>765</v>
      </c>
      <c r="F209" s="28"/>
      <c r="G209" s="29"/>
      <c r="H209" s="29"/>
      <c r="I209" s="29"/>
      <c r="J209" s="29"/>
      <c r="K209" s="29"/>
      <c r="L209" s="29"/>
      <c r="M209" s="29"/>
      <c r="N209" s="30"/>
      <c r="O209" s="7"/>
    </row>
    <row r="210" spans="1:15" s="6" customFormat="1" ht="15.95" customHeight="1" outlineLevel="2">
      <c r="A210" s="20">
        <v>31</v>
      </c>
      <c r="B210" s="20" t="s">
        <v>185</v>
      </c>
      <c r="C210" s="21" t="s">
        <v>59</v>
      </c>
      <c r="D210" s="22">
        <v>30085125</v>
      </c>
      <c r="E210" s="21" t="s">
        <v>188</v>
      </c>
      <c r="F210" s="23">
        <v>23800000</v>
      </c>
      <c r="G210" s="10">
        <v>0</v>
      </c>
      <c r="H210" s="10">
        <v>23800000</v>
      </c>
      <c r="I210" s="10">
        <v>0</v>
      </c>
      <c r="J210" s="10">
        <v>1300000</v>
      </c>
      <c r="K210" s="10">
        <v>1300000</v>
      </c>
      <c r="L210" s="10">
        <v>22500000</v>
      </c>
      <c r="M210" s="10">
        <v>0</v>
      </c>
      <c r="N210" s="11" t="s">
        <v>27</v>
      </c>
      <c r="O210" s="21" t="s">
        <v>756</v>
      </c>
    </row>
    <row r="211" spans="1:15" s="6" customFormat="1" ht="15.95" customHeight="1" outlineLevel="2">
      <c r="A211" s="20">
        <v>31</v>
      </c>
      <c r="B211" s="20" t="s">
        <v>185</v>
      </c>
      <c r="C211" s="21" t="s">
        <v>59</v>
      </c>
      <c r="D211" s="22">
        <v>30328431</v>
      </c>
      <c r="E211" s="21" t="s">
        <v>189</v>
      </c>
      <c r="F211" s="23">
        <v>40280000</v>
      </c>
      <c r="G211" s="10">
        <v>0</v>
      </c>
      <c r="H211" s="10">
        <v>40280000</v>
      </c>
      <c r="I211" s="10">
        <v>0</v>
      </c>
      <c r="J211" s="10">
        <v>1000000</v>
      </c>
      <c r="K211" s="10">
        <v>1000000</v>
      </c>
      <c r="L211" s="10">
        <v>39280000</v>
      </c>
      <c r="M211" s="10">
        <v>0</v>
      </c>
      <c r="N211" s="11" t="s">
        <v>27</v>
      </c>
      <c r="O211" s="21" t="s">
        <v>756</v>
      </c>
    </row>
    <row r="212" spans="1:15" s="275" customFormat="1" ht="18.75" customHeight="1" outlineLevel="1">
      <c r="A212" s="26"/>
      <c r="B212" s="26"/>
      <c r="C212" s="14"/>
      <c r="D212" s="27"/>
      <c r="E212" s="199" t="s">
        <v>767</v>
      </c>
      <c r="F212" s="201">
        <v>64080000</v>
      </c>
      <c r="G212" s="201">
        <v>0</v>
      </c>
      <c r="H212" s="201">
        <v>64080000</v>
      </c>
      <c r="I212" s="201">
        <v>0</v>
      </c>
      <c r="J212" s="201">
        <v>2300000</v>
      </c>
      <c r="K212" s="201">
        <v>2300000</v>
      </c>
      <c r="L212" s="201">
        <v>61780000</v>
      </c>
      <c r="M212" s="201">
        <v>0</v>
      </c>
      <c r="N212" s="30"/>
      <c r="O212" s="7"/>
    </row>
    <row r="213" spans="1:15" s="275" customFormat="1" ht="18.75" customHeight="1" outlineLevel="1">
      <c r="A213" s="26"/>
      <c r="B213" s="26"/>
      <c r="C213" s="14"/>
      <c r="D213" s="27"/>
      <c r="E213" s="14"/>
      <c r="F213" s="28"/>
      <c r="G213" s="29"/>
      <c r="H213" s="29"/>
      <c r="I213" s="29"/>
      <c r="J213" s="29"/>
      <c r="K213" s="29"/>
      <c r="L213" s="29"/>
      <c r="M213" s="29"/>
      <c r="N213" s="30"/>
      <c r="O213" s="7"/>
    </row>
    <row r="214" spans="1:15" ht="18.75" customHeight="1" outlineLevel="1">
      <c r="A214" s="26"/>
      <c r="B214" s="26"/>
      <c r="C214" s="14"/>
      <c r="D214" s="27"/>
      <c r="E214" s="14"/>
      <c r="F214" s="28"/>
      <c r="G214" s="29"/>
      <c r="H214" s="29"/>
      <c r="I214" s="29"/>
      <c r="J214" s="29"/>
      <c r="K214" s="29"/>
      <c r="L214" s="29"/>
      <c r="M214" s="29"/>
      <c r="N214" s="30"/>
      <c r="O214" s="7"/>
    </row>
    <row r="215" spans="1:15" ht="18.75" customHeight="1" outlineLevel="1">
      <c r="A215" s="26"/>
      <c r="B215" s="26"/>
      <c r="C215" s="14"/>
      <c r="D215" s="27"/>
      <c r="E215" s="198" t="s">
        <v>759</v>
      </c>
      <c r="F215" s="28"/>
      <c r="G215" s="29"/>
      <c r="H215" s="29"/>
      <c r="I215" s="29"/>
      <c r="J215" s="29"/>
      <c r="K215" s="29"/>
      <c r="L215" s="29"/>
      <c r="M215" s="29"/>
      <c r="N215" s="30"/>
      <c r="O215" s="7"/>
    </row>
    <row r="216" spans="1:15" s="6" customFormat="1" ht="15.95" customHeight="1" outlineLevel="2">
      <c r="A216" s="20">
        <v>31</v>
      </c>
      <c r="B216" s="20" t="s">
        <v>23</v>
      </c>
      <c r="C216" s="21" t="s">
        <v>24</v>
      </c>
      <c r="D216" s="22">
        <v>30459455</v>
      </c>
      <c r="E216" s="21" t="s">
        <v>187</v>
      </c>
      <c r="F216" s="23">
        <v>305031000</v>
      </c>
      <c r="G216" s="10">
        <v>0</v>
      </c>
      <c r="H216" s="10">
        <v>305031000</v>
      </c>
      <c r="I216" s="10">
        <v>0</v>
      </c>
      <c r="J216" s="10">
        <v>0</v>
      </c>
      <c r="K216" s="10">
        <v>0</v>
      </c>
      <c r="L216" s="10">
        <v>305031000</v>
      </c>
      <c r="M216" s="10">
        <v>0</v>
      </c>
      <c r="N216" s="11" t="s">
        <v>41</v>
      </c>
      <c r="O216" s="21" t="s">
        <v>724</v>
      </c>
    </row>
    <row r="217" spans="1:15" s="6" customFormat="1" ht="15.95" customHeight="1" outlineLevel="2">
      <c r="A217" s="20">
        <v>29</v>
      </c>
      <c r="B217" s="20" t="s">
        <v>31</v>
      </c>
      <c r="C217" s="21" t="s">
        <v>24</v>
      </c>
      <c r="D217" s="22">
        <v>40005418</v>
      </c>
      <c r="E217" s="21" t="s">
        <v>193</v>
      </c>
      <c r="F217" s="23">
        <v>54300000</v>
      </c>
      <c r="G217" s="10">
        <v>0</v>
      </c>
      <c r="H217" s="10">
        <v>54300000</v>
      </c>
      <c r="I217" s="10">
        <v>0</v>
      </c>
      <c r="J217" s="10">
        <v>0</v>
      </c>
      <c r="K217" s="10">
        <v>0</v>
      </c>
      <c r="L217" s="10">
        <v>54300000</v>
      </c>
      <c r="M217" s="10">
        <v>0</v>
      </c>
      <c r="N217" s="11" t="s">
        <v>41</v>
      </c>
      <c r="O217" s="21" t="s">
        <v>724</v>
      </c>
    </row>
    <row r="218" spans="1:15" ht="18.75" customHeight="1" outlineLevel="1">
      <c r="A218" s="26"/>
      <c r="B218" s="26"/>
      <c r="C218" s="14"/>
      <c r="D218" s="27"/>
      <c r="E218" s="199" t="s">
        <v>760</v>
      </c>
      <c r="F218" s="201">
        <v>359331000</v>
      </c>
      <c r="G218" s="201">
        <v>0</v>
      </c>
      <c r="H218" s="201">
        <v>359331000</v>
      </c>
      <c r="I218" s="201">
        <v>0</v>
      </c>
      <c r="J218" s="201">
        <v>0</v>
      </c>
      <c r="K218" s="201">
        <v>0</v>
      </c>
      <c r="L218" s="201">
        <v>359331000</v>
      </c>
      <c r="M218" s="201">
        <v>0</v>
      </c>
      <c r="N218" s="30"/>
      <c r="O218" s="7"/>
    </row>
    <row r="219" spans="1:15" ht="18.75" customHeight="1" outlineLevel="1">
      <c r="A219" s="26"/>
      <c r="B219" s="26"/>
      <c r="C219" s="14"/>
      <c r="D219" s="27"/>
      <c r="E219" s="14"/>
      <c r="F219" s="28"/>
      <c r="G219" s="29"/>
      <c r="H219" s="29"/>
      <c r="I219" s="29"/>
      <c r="J219" s="29"/>
      <c r="K219" s="29"/>
      <c r="L219" s="29"/>
      <c r="M219" s="29"/>
      <c r="N219" s="30"/>
      <c r="O219" s="7"/>
    </row>
    <row r="220" spans="1:15" s="285" customFormat="1" ht="24.75" customHeight="1" outlineLevel="1">
      <c r="A220" s="278"/>
      <c r="B220" s="278"/>
      <c r="C220" s="280"/>
      <c r="D220" s="279"/>
      <c r="E220" s="281" t="s">
        <v>563</v>
      </c>
      <c r="F220" s="282">
        <v>2677468080</v>
      </c>
      <c r="G220" s="282">
        <v>1004906080</v>
      </c>
      <c r="H220" s="282">
        <v>1622562000</v>
      </c>
      <c r="I220" s="282">
        <v>971989941</v>
      </c>
      <c r="J220" s="282">
        <v>88954668</v>
      </c>
      <c r="K220" s="282">
        <v>1060944609</v>
      </c>
      <c r="L220" s="282">
        <v>561617391</v>
      </c>
      <c r="M220" s="282">
        <v>50000000</v>
      </c>
      <c r="N220" s="286"/>
      <c r="O220" s="284"/>
    </row>
    <row r="221" spans="1:15" ht="18.75" customHeight="1" outlineLevel="1">
      <c r="A221" s="26"/>
      <c r="B221" s="26"/>
      <c r="C221" s="14"/>
      <c r="D221" s="27"/>
      <c r="E221" s="14"/>
      <c r="F221" s="28"/>
      <c r="G221" s="29"/>
      <c r="H221" s="29"/>
      <c r="I221" s="29"/>
      <c r="J221" s="29"/>
      <c r="K221" s="29"/>
      <c r="L221" s="29"/>
      <c r="M221" s="29"/>
      <c r="N221" s="30"/>
      <c r="O221" s="7"/>
    </row>
    <row r="222" spans="1:15" ht="26.25" customHeight="1" outlineLevel="1">
      <c r="A222" s="26"/>
      <c r="B222" s="26"/>
      <c r="C222" s="14"/>
      <c r="D222" s="27"/>
      <c r="E222" s="32" t="s">
        <v>194</v>
      </c>
      <c r="F222" s="28"/>
      <c r="G222" s="29"/>
      <c r="H222" s="29"/>
      <c r="I222" s="29"/>
      <c r="J222" s="29"/>
      <c r="K222" s="29"/>
      <c r="L222" s="29"/>
      <c r="M222" s="29"/>
      <c r="N222" s="30"/>
      <c r="O222" s="7"/>
    </row>
    <row r="223" spans="1:15" ht="18.75" customHeight="1" outlineLevel="1">
      <c r="A223" s="26"/>
      <c r="B223" s="26"/>
      <c r="C223" s="14"/>
      <c r="D223" s="27"/>
      <c r="E223" s="198" t="s">
        <v>766</v>
      </c>
      <c r="F223" s="28"/>
      <c r="G223" s="29"/>
      <c r="H223" s="29"/>
      <c r="I223" s="29"/>
      <c r="J223" s="29"/>
      <c r="K223" s="29"/>
      <c r="L223" s="29"/>
      <c r="M223" s="29"/>
      <c r="N223" s="30"/>
      <c r="O223" s="7"/>
    </row>
    <row r="224" spans="1:15" s="6" customFormat="1" ht="15.95" customHeight="1" outlineLevel="2">
      <c r="A224" s="20">
        <v>31</v>
      </c>
      <c r="B224" s="20" t="s">
        <v>195</v>
      </c>
      <c r="C224" s="21" t="s">
        <v>24</v>
      </c>
      <c r="D224" s="22">
        <v>30088011</v>
      </c>
      <c r="E224" s="21" t="s">
        <v>196</v>
      </c>
      <c r="F224" s="23">
        <v>646979000</v>
      </c>
      <c r="G224" s="10">
        <v>39196155</v>
      </c>
      <c r="H224" s="10">
        <v>458723014</v>
      </c>
      <c r="I224" s="10">
        <v>216831072</v>
      </c>
      <c r="J224" s="10">
        <v>1241111</v>
      </c>
      <c r="K224" s="10">
        <v>218072183</v>
      </c>
      <c r="L224" s="10">
        <v>240650831</v>
      </c>
      <c r="M224" s="10">
        <v>149059831</v>
      </c>
      <c r="N224" s="11" t="s">
        <v>27</v>
      </c>
      <c r="O224" s="21" t="s">
        <v>723</v>
      </c>
    </row>
    <row r="225" spans="1:15" s="6" customFormat="1" ht="15.95" customHeight="1" outlineLevel="2">
      <c r="A225" s="20">
        <v>33</v>
      </c>
      <c r="B225" s="20" t="s">
        <v>54</v>
      </c>
      <c r="C225" s="21" t="s">
        <v>24</v>
      </c>
      <c r="D225" s="22" t="s">
        <v>54</v>
      </c>
      <c r="E225" s="21" t="s">
        <v>55</v>
      </c>
      <c r="F225" s="23">
        <v>200000000</v>
      </c>
      <c r="G225" s="10">
        <v>0</v>
      </c>
      <c r="H225" s="276">
        <v>200000000</v>
      </c>
      <c r="I225" s="10">
        <v>83070401</v>
      </c>
      <c r="J225" s="10">
        <v>12592282</v>
      </c>
      <c r="K225" s="10">
        <v>95662683</v>
      </c>
      <c r="L225" s="10">
        <v>104337317</v>
      </c>
      <c r="M225" s="10">
        <v>0</v>
      </c>
      <c r="N225" s="11" t="s">
        <v>56</v>
      </c>
      <c r="O225" s="21" t="s">
        <v>723</v>
      </c>
    </row>
    <row r="226" spans="1:15" s="6" customFormat="1" ht="15.95" customHeight="1" outlineLevel="2">
      <c r="A226" s="20">
        <v>31</v>
      </c>
      <c r="B226" s="20" t="s">
        <v>31</v>
      </c>
      <c r="C226" s="21" t="s">
        <v>24</v>
      </c>
      <c r="D226" s="22">
        <v>30212472</v>
      </c>
      <c r="E226" s="21" t="s">
        <v>694</v>
      </c>
      <c r="F226" s="23">
        <v>490790000</v>
      </c>
      <c r="G226" s="10">
        <v>376365503</v>
      </c>
      <c r="H226" s="10">
        <v>6658277</v>
      </c>
      <c r="I226" s="10">
        <v>0</v>
      </c>
      <c r="J226" s="10">
        <v>0</v>
      </c>
      <c r="K226" s="10">
        <v>0</v>
      </c>
      <c r="L226" s="10">
        <v>6658277</v>
      </c>
      <c r="M226" s="10">
        <v>107766220</v>
      </c>
      <c r="N226" s="11" t="s">
        <v>27</v>
      </c>
      <c r="O226" s="21" t="s">
        <v>725</v>
      </c>
    </row>
    <row r="227" spans="1:15" s="6" customFormat="1" ht="15.95" customHeight="1" outlineLevel="2">
      <c r="A227" s="20">
        <v>33</v>
      </c>
      <c r="B227" s="20" t="s">
        <v>161</v>
      </c>
      <c r="C227" s="21" t="s">
        <v>24</v>
      </c>
      <c r="D227" s="22">
        <v>30458130</v>
      </c>
      <c r="E227" s="21" t="s">
        <v>564</v>
      </c>
      <c r="F227" s="23">
        <v>367627875</v>
      </c>
      <c r="G227" s="10">
        <v>367627875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1" t="s">
        <v>27</v>
      </c>
      <c r="O227" s="21" t="s">
        <v>755</v>
      </c>
    </row>
    <row r="228" spans="1:15" ht="18.75" customHeight="1" outlineLevel="1">
      <c r="A228" s="26"/>
      <c r="B228" s="26"/>
      <c r="C228" s="14"/>
      <c r="D228" s="27"/>
      <c r="E228" s="199" t="s">
        <v>768</v>
      </c>
      <c r="F228" s="201">
        <v>1705396875</v>
      </c>
      <c r="G228" s="201">
        <v>783189533</v>
      </c>
      <c r="H228" s="201">
        <v>665381291</v>
      </c>
      <c r="I228" s="201">
        <v>299901473</v>
      </c>
      <c r="J228" s="201">
        <v>13833393</v>
      </c>
      <c r="K228" s="201">
        <v>313734866</v>
      </c>
      <c r="L228" s="201">
        <v>351646425</v>
      </c>
      <c r="M228" s="201">
        <v>256826051</v>
      </c>
      <c r="N228" s="30"/>
      <c r="O228" s="7"/>
    </row>
    <row r="229" spans="1:15" s="275" customFormat="1" ht="18.75" customHeight="1" outlineLevel="1">
      <c r="A229" s="26"/>
      <c r="B229" s="26"/>
      <c r="C229" s="14"/>
      <c r="D229" s="27"/>
      <c r="E229" s="14"/>
      <c r="F229" s="28"/>
      <c r="G229" s="29"/>
      <c r="H229" s="29"/>
      <c r="I229" s="29"/>
      <c r="J229" s="29"/>
      <c r="K229" s="29"/>
      <c r="L229" s="29"/>
      <c r="M229" s="29"/>
      <c r="N229" s="30"/>
      <c r="O229" s="7"/>
    </row>
    <row r="230" spans="1:15" s="275" customFormat="1" ht="18.75" customHeight="1" outlineLevel="1">
      <c r="A230" s="26"/>
      <c r="B230" s="26"/>
      <c r="C230" s="14"/>
      <c r="D230" s="27"/>
      <c r="E230" s="198" t="s">
        <v>765</v>
      </c>
      <c r="F230" s="28"/>
      <c r="G230" s="29"/>
      <c r="H230" s="29"/>
      <c r="I230" s="29"/>
      <c r="J230" s="29"/>
      <c r="K230" s="29"/>
      <c r="L230" s="29"/>
      <c r="M230" s="29"/>
      <c r="N230" s="30"/>
      <c r="O230" s="7"/>
    </row>
    <row r="231" spans="1:15" s="6" customFormat="1" ht="15.95" customHeight="1" outlineLevel="2">
      <c r="A231" s="20">
        <v>31</v>
      </c>
      <c r="B231" s="20" t="s">
        <v>31</v>
      </c>
      <c r="C231" s="21" t="s">
        <v>24</v>
      </c>
      <c r="D231" s="22">
        <v>30397144</v>
      </c>
      <c r="E231" s="21" t="s">
        <v>197</v>
      </c>
      <c r="F231" s="23">
        <v>1134291000</v>
      </c>
      <c r="G231" s="10">
        <v>0</v>
      </c>
      <c r="H231" s="10">
        <v>387182875</v>
      </c>
      <c r="I231" s="10">
        <v>2500000</v>
      </c>
      <c r="J231" s="10">
        <v>0</v>
      </c>
      <c r="K231" s="10">
        <v>2500000</v>
      </c>
      <c r="L231" s="10">
        <v>384682875</v>
      </c>
      <c r="M231" s="10">
        <v>747108125</v>
      </c>
      <c r="N231" s="11" t="s">
        <v>27</v>
      </c>
      <c r="O231" s="21" t="s">
        <v>722</v>
      </c>
    </row>
    <row r="232" spans="1:15" s="6" customFormat="1" ht="15.95" customHeight="1" outlineLevel="2">
      <c r="A232" s="20">
        <v>31</v>
      </c>
      <c r="B232" s="20" t="s">
        <v>31</v>
      </c>
      <c r="C232" s="21" t="s">
        <v>24</v>
      </c>
      <c r="D232" s="22">
        <v>30282773</v>
      </c>
      <c r="E232" s="21" t="s">
        <v>198</v>
      </c>
      <c r="F232" s="23">
        <v>466789000</v>
      </c>
      <c r="G232" s="10">
        <v>0</v>
      </c>
      <c r="H232" s="10">
        <v>85517400</v>
      </c>
      <c r="I232" s="10">
        <v>3200000</v>
      </c>
      <c r="J232" s="10">
        <v>0</v>
      </c>
      <c r="K232" s="10">
        <v>3200000</v>
      </c>
      <c r="L232" s="10">
        <v>82317400</v>
      </c>
      <c r="M232" s="10">
        <v>381271600</v>
      </c>
      <c r="N232" s="11" t="s">
        <v>27</v>
      </c>
      <c r="O232" s="21" t="s">
        <v>756</v>
      </c>
    </row>
    <row r="233" spans="1:15" s="6" customFormat="1" ht="15.95" customHeight="1" outlineLevel="2">
      <c r="A233" s="20">
        <v>31</v>
      </c>
      <c r="B233" s="20" t="s">
        <v>31</v>
      </c>
      <c r="C233" s="21" t="s">
        <v>24</v>
      </c>
      <c r="D233" s="22">
        <v>30396276</v>
      </c>
      <c r="E233" s="21" t="s">
        <v>199</v>
      </c>
      <c r="F233" s="23">
        <v>68303000</v>
      </c>
      <c r="G233" s="10">
        <v>0</v>
      </c>
      <c r="H233" s="10">
        <v>3355500</v>
      </c>
      <c r="I233" s="10">
        <v>0</v>
      </c>
      <c r="J233" s="10">
        <v>0</v>
      </c>
      <c r="K233" s="10">
        <v>0</v>
      </c>
      <c r="L233" s="10">
        <v>3355500</v>
      </c>
      <c r="M233" s="10">
        <v>64947500</v>
      </c>
      <c r="N233" s="11" t="s">
        <v>41</v>
      </c>
      <c r="O233" s="21" t="s">
        <v>756</v>
      </c>
    </row>
    <row r="234" spans="1:15" s="275" customFormat="1" ht="18.75" customHeight="1" outlineLevel="1">
      <c r="A234" s="26"/>
      <c r="B234" s="26"/>
      <c r="C234" s="14"/>
      <c r="D234" s="27"/>
      <c r="E234" s="199" t="s">
        <v>767</v>
      </c>
      <c r="F234" s="201">
        <v>1669383000</v>
      </c>
      <c r="G234" s="201">
        <v>0</v>
      </c>
      <c r="H234" s="201">
        <v>476055775</v>
      </c>
      <c r="I234" s="201">
        <v>5700000</v>
      </c>
      <c r="J234" s="201">
        <v>0</v>
      </c>
      <c r="K234" s="201">
        <v>5700000</v>
      </c>
      <c r="L234" s="201">
        <v>470355775</v>
      </c>
      <c r="M234" s="201">
        <v>1193327225</v>
      </c>
      <c r="N234" s="30"/>
      <c r="O234" s="7"/>
    </row>
    <row r="235" spans="1:15" s="275" customFormat="1" ht="18.75" customHeight="1" outlineLevel="1">
      <c r="A235" s="26"/>
      <c r="B235" s="26"/>
      <c r="C235" s="14"/>
      <c r="D235" s="27"/>
      <c r="E235" s="14"/>
      <c r="F235" s="28"/>
      <c r="G235" s="29"/>
      <c r="H235" s="29"/>
      <c r="I235" s="29"/>
      <c r="J235" s="29"/>
      <c r="K235" s="29"/>
      <c r="L235" s="29"/>
      <c r="M235" s="29"/>
      <c r="N235" s="30"/>
      <c r="O235" s="7"/>
    </row>
    <row r="236" spans="1:15" ht="18.75" customHeight="1" outlineLevel="1">
      <c r="A236" s="26"/>
      <c r="B236" s="26"/>
      <c r="C236" s="14"/>
      <c r="D236" s="27"/>
      <c r="E236" s="198" t="s">
        <v>759</v>
      </c>
      <c r="F236" s="28"/>
      <c r="G236" s="29"/>
      <c r="H236" s="29"/>
      <c r="I236" s="29"/>
      <c r="J236" s="29"/>
      <c r="K236" s="29"/>
      <c r="L236" s="29"/>
      <c r="M236" s="29"/>
      <c r="N236" s="30"/>
      <c r="O236" s="7"/>
    </row>
    <row r="237" spans="1:15" s="6" customFormat="1" ht="15.95" customHeight="1" outlineLevel="2">
      <c r="A237" s="20">
        <v>29</v>
      </c>
      <c r="B237" s="20" t="s">
        <v>31</v>
      </c>
      <c r="C237" s="21" t="s">
        <v>24</v>
      </c>
      <c r="D237" s="22">
        <v>30340925</v>
      </c>
      <c r="E237" s="21" t="s">
        <v>200</v>
      </c>
      <c r="F237" s="23">
        <v>534843000</v>
      </c>
      <c r="G237" s="10">
        <v>0</v>
      </c>
      <c r="H237" s="10">
        <v>26742200</v>
      </c>
      <c r="I237" s="10">
        <v>0</v>
      </c>
      <c r="J237" s="10">
        <v>0</v>
      </c>
      <c r="K237" s="10">
        <v>0</v>
      </c>
      <c r="L237" s="10">
        <v>26742200</v>
      </c>
      <c r="M237" s="10">
        <v>508100800</v>
      </c>
      <c r="N237" s="11" t="s">
        <v>41</v>
      </c>
      <c r="O237" s="21" t="s">
        <v>724</v>
      </c>
    </row>
    <row r="238" spans="1:15" s="6" customFormat="1" ht="15.95" customHeight="1" outlineLevel="2">
      <c r="A238" s="20">
        <v>31</v>
      </c>
      <c r="B238" s="20" t="s">
        <v>23</v>
      </c>
      <c r="C238" s="21" t="s">
        <v>24</v>
      </c>
      <c r="D238" s="22">
        <v>40006229</v>
      </c>
      <c r="E238" s="21" t="s">
        <v>202</v>
      </c>
      <c r="F238" s="23">
        <v>774200000</v>
      </c>
      <c r="G238" s="10">
        <v>0</v>
      </c>
      <c r="H238" s="10">
        <v>38710000</v>
      </c>
      <c r="I238" s="10">
        <v>0</v>
      </c>
      <c r="J238" s="10">
        <v>0</v>
      </c>
      <c r="K238" s="10">
        <v>0</v>
      </c>
      <c r="L238" s="10">
        <v>38710000</v>
      </c>
      <c r="M238" s="10">
        <v>735490000</v>
      </c>
      <c r="N238" s="11" t="s">
        <v>27</v>
      </c>
      <c r="O238" s="21" t="s">
        <v>724</v>
      </c>
    </row>
    <row r="239" spans="1:15" s="6" customFormat="1" ht="15.95" customHeight="1" outlineLevel="2">
      <c r="A239" s="20">
        <v>29</v>
      </c>
      <c r="B239" s="20" t="s">
        <v>31</v>
      </c>
      <c r="C239" s="21" t="s">
        <v>24</v>
      </c>
      <c r="D239" s="22">
        <v>40006255</v>
      </c>
      <c r="E239" s="21" t="s">
        <v>204</v>
      </c>
      <c r="F239" s="23">
        <v>201110000</v>
      </c>
      <c r="G239" s="10">
        <v>0</v>
      </c>
      <c r="H239" s="10">
        <v>22000000</v>
      </c>
      <c r="I239" s="10">
        <v>0</v>
      </c>
      <c r="J239" s="10">
        <v>0</v>
      </c>
      <c r="K239" s="10">
        <v>0</v>
      </c>
      <c r="L239" s="10">
        <v>22000000</v>
      </c>
      <c r="M239" s="10">
        <v>179110000</v>
      </c>
      <c r="N239" s="11" t="s">
        <v>41</v>
      </c>
      <c r="O239" s="21" t="s">
        <v>724</v>
      </c>
    </row>
    <row r="240" spans="1:15" ht="18.75" customHeight="1" outlineLevel="1">
      <c r="A240" s="26"/>
      <c r="B240" s="26"/>
      <c r="C240" s="14"/>
      <c r="D240" s="27"/>
      <c r="E240" s="199" t="s">
        <v>760</v>
      </c>
      <c r="F240" s="201">
        <v>1510153000</v>
      </c>
      <c r="G240" s="201">
        <v>0</v>
      </c>
      <c r="H240" s="201">
        <v>87452200</v>
      </c>
      <c r="I240" s="201">
        <v>0</v>
      </c>
      <c r="J240" s="201">
        <v>0</v>
      </c>
      <c r="K240" s="201">
        <v>0</v>
      </c>
      <c r="L240" s="201">
        <v>87452200</v>
      </c>
      <c r="M240" s="201">
        <v>1422700800</v>
      </c>
      <c r="N240" s="30"/>
      <c r="O240" s="7"/>
    </row>
    <row r="241" spans="1:15" ht="18.75" customHeight="1" outlineLevel="1">
      <c r="A241" s="26"/>
      <c r="B241" s="26"/>
      <c r="C241" s="14"/>
      <c r="D241" s="27"/>
      <c r="E241" s="14"/>
      <c r="F241" s="28"/>
      <c r="G241" s="29"/>
      <c r="H241" s="29"/>
      <c r="I241" s="29"/>
      <c r="J241" s="29"/>
      <c r="K241" s="29"/>
      <c r="L241" s="29"/>
      <c r="M241" s="29"/>
      <c r="N241" s="30"/>
      <c r="O241" s="7"/>
    </row>
    <row r="242" spans="1:15" s="285" customFormat="1" ht="24.75" customHeight="1" outlineLevel="1">
      <c r="A242" s="278"/>
      <c r="B242" s="278"/>
      <c r="C242" s="280"/>
      <c r="D242" s="279"/>
      <c r="E242" s="281" t="s">
        <v>565</v>
      </c>
      <c r="F242" s="282">
        <v>4884932875</v>
      </c>
      <c r="G242" s="282">
        <v>783189533</v>
      </c>
      <c r="H242" s="282">
        <v>1228889266</v>
      </c>
      <c r="I242" s="282">
        <v>305601473</v>
      </c>
      <c r="J242" s="282">
        <v>13833393</v>
      </c>
      <c r="K242" s="282">
        <v>319434866</v>
      </c>
      <c r="L242" s="282">
        <v>909454400</v>
      </c>
      <c r="M242" s="282">
        <v>2872854076</v>
      </c>
      <c r="N242" s="286"/>
      <c r="O242" s="284"/>
    </row>
    <row r="243" spans="1:15" ht="18.75" customHeight="1" outlineLevel="1">
      <c r="A243" s="26"/>
      <c r="B243" s="26"/>
      <c r="C243" s="14"/>
      <c r="D243" s="27"/>
      <c r="E243" s="14"/>
      <c r="F243" s="28"/>
      <c r="G243" s="29"/>
      <c r="H243" s="29"/>
      <c r="I243" s="29"/>
      <c r="J243" s="29"/>
      <c r="K243" s="29"/>
      <c r="L243" s="29"/>
      <c r="M243" s="29"/>
      <c r="N243" s="30"/>
      <c r="O243" s="7"/>
    </row>
    <row r="244" spans="1:15" ht="26.25" customHeight="1" outlineLevel="1">
      <c r="A244" s="26"/>
      <c r="B244" s="26"/>
      <c r="C244" s="14"/>
      <c r="D244" s="27"/>
      <c r="E244" s="32" t="s">
        <v>205</v>
      </c>
      <c r="F244" s="28"/>
      <c r="G244" s="29"/>
      <c r="H244" s="29"/>
      <c r="I244" s="29"/>
      <c r="J244" s="29"/>
      <c r="K244" s="29"/>
      <c r="L244" s="29"/>
      <c r="M244" s="29"/>
      <c r="N244" s="30"/>
      <c r="O244" s="7"/>
    </row>
    <row r="245" spans="1:15" ht="18.75" customHeight="1" outlineLevel="1">
      <c r="A245" s="26"/>
      <c r="B245" s="26"/>
      <c r="C245" s="14"/>
      <c r="D245" s="27"/>
      <c r="E245" s="198" t="s">
        <v>766</v>
      </c>
      <c r="F245" s="28"/>
      <c r="G245" s="29"/>
      <c r="H245" s="29"/>
      <c r="I245" s="29"/>
      <c r="J245" s="29"/>
      <c r="K245" s="29"/>
      <c r="L245" s="29"/>
      <c r="M245" s="29"/>
      <c r="N245" s="30"/>
      <c r="O245" s="7"/>
    </row>
    <row r="246" spans="1:15" s="6" customFormat="1" ht="15.95" customHeight="1" outlineLevel="2">
      <c r="A246" s="20">
        <v>31</v>
      </c>
      <c r="B246" s="20" t="s">
        <v>31</v>
      </c>
      <c r="C246" s="21" t="s">
        <v>24</v>
      </c>
      <c r="D246" s="22">
        <v>30465245</v>
      </c>
      <c r="E246" s="21" t="s">
        <v>206</v>
      </c>
      <c r="F246" s="23">
        <v>339568000</v>
      </c>
      <c r="G246" s="10">
        <v>276154896</v>
      </c>
      <c r="H246" s="10">
        <v>63413104</v>
      </c>
      <c r="I246" s="10">
        <v>0</v>
      </c>
      <c r="J246" s="10">
        <v>0</v>
      </c>
      <c r="K246" s="10">
        <v>0</v>
      </c>
      <c r="L246" s="10">
        <v>63413104</v>
      </c>
      <c r="M246" s="10">
        <v>0</v>
      </c>
      <c r="N246" s="11" t="s">
        <v>27</v>
      </c>
      <c r="O246" s="21" t="s">
        <v>723</v>
      </c>
    </row>
    <row r="247" spans="1:15" s="6" customFormat="1" ht="15.95" customHeight="1" outlineLevel="2">
      <c r="A247" s="20">
        <v>31</v>
      </c>
      <c r="B247" s="20" t="s">
        <v>31</v>
      </c>
      <c r="C247" s="21" t="s">
        <v>24</v>
      </c>
      <c r="D247" s="22">
        <v>30291172</v>
      </c>
      <c r="E247" s="21" t="s">
        <v>207</v>
      </c>
      <c r="F247" s="23">
        <v>1349574000</v>
      </c>
      <c r="G247" s="10">
        <v>1166081573</v>
      </c>
      <c r="H247" s="10">
        <v>183492427</v>
      </c>
      <c r="I247" s="10">
        <v>64674545</v>
      </c>
      <c r="J247" s="10">
        <v>28543042</v>
      </c>
      <c r="K247" s="10">
        <v>93217587</v>
      </c>
      <c r="L247" s="10">
        <v>90274840</v>
      </c>
      <c r="M247" s="10">
        <v>0</v>
      </c>
      <c r="N247" s="11" t="s">
        <v>27</v>
      </c>
      <c r="O247" s="21" t="s">
        <v>723</v>
      </c>
    </row>
    <row r="248" spans="1:15" s="6" customFormat="1" ht="15.95" customHeight="1" outlineLevel="2">
      <c r="A248" s="20">
        <v>31</v>
      </c>
      <c r="B248" s="20" t="s">
        <v>31</v>
      </c>
      <c r="C248" s="21" t="s">
        <v>24</v>
      </c>
      <c r="D248" s="22">
        <v>30085373</v>
      </c>
      <c r="E248" s="21" t="s">
        <v>208</v>
      </c>
      <c r="F248" s="23">
        <v>1584017951</v>
      </c>
      <c r="G248" s="10">
        <v>1577832507</v>
      </c>
      <c r="H248" s="10">
        <v>6185444</v>
      </c>
      <c r="I248" s="10">
        <v>0</v>
      </c>
      <c r="J248" s="10">
        <v>5795300</v>
      </c>
      <c r="K248" s="10">
        <v>5795300</v>
      </c>
      <c r="L248" s="10">
        <v>390144</v>
      </c>
      <c r="M248" s="10">
        <v>0</v>
      </c>
      <c r="N248" s="11" t="s">
        <v>27</v>
      </c>
      <c r="O248" s="21" t="s">
        <v>723</v>
      </c>
    </row>
    <row r="249" spans="1:15" s="6" customFormat="1" ht="15.95" customHeight="1" outlineLevel="2">
      <c r="A249" s="20">
        <v>31</v>
      </c>
      <c r="B249" s="20" t="s">
        <v>161</v>
      </c>
      <c r="C249" s="21" t="s">
        <v>24</v>
      </c>
      <c r="D249" s="22">
        <v>30465244</v>
      </c>
      <c r="E249" s="21" t="s">
        <v>209</v>
      </c>
      <c r="F249" s="23">
        <v>375597906</v>
      </c>
      <c r="G249" s="10">
        <v>351986866</v>
      </c>
      <c r="H249" s="10">
        <v>23611040</v>
      </c>
      <c r="I249" s="10">
        <v>0</v>
      </c>
      <c r="J249" s="10">
        <v>0</v>
      </c>
      <c r="K249" s="10">
        <v>0</v>
      </c>
      <c r="L249" s="10">
        <v>23611040</v>
      </c>
      <c r="M249" s="10">
        <v>0</v>
      </c>
      <c r="N249" s="11" t="s">
        <v>27</v>
      </c>
      <c r="O249" s="21" t="s">
        <v>723</v>
      </c>
    </row>
    <row r="250" spans="1:15" s="6" customFormat="1" ht="15.95" customHeight="1" outlineLevel="2">
      <c r="A250" s="20">
        <v>31</v>
      </c>
      <c r="B250" s="20" t="s">
        <v>161</v>
      </c>
      <c r="C250" s="21" t="s">
        <v>24</v>
      </c>
      <c r="D250" s="22">
        <v>30465242</v>
      </c>
      <c r="E250" s="21" t="s">
        <v>210</v>
      </c>
      <c r="F250" s="23">
        <v>329059146</v>
      </c>
      <c r="G250" s="10">
        <v>301769552</v>
      </c>
      <c r="H250" s="10">
        <v>27289594</v>
      </c>
      <c r="I250" s="10">
        <v>0</v>
      </c>
      <c r="J250" s="10">
        <v>0</v>
      </c>
      <c r="K250" s="10">
        <v>0</v>
      </c>
      <c r="L250" s="10">
        <v>27289594</v>
      </c>
      <c r="M250" s="10">
        <v>0</v>
      </c>
      <c r="N250" s="11" t="s">
        <v>27</v>
      </c>
      <c r="O250" s="21" t="s">
        <v>723</v>
      </c>
    </row>
    <row r="251" spans="1:15" s="6" customFormat="1" ht="15.95" customHeight="1" outlineLevel="2">
      <c r="A251" s="20">
        <v>33</v>
      </c>
      <c r="B251" s="20" t="s">
        <v>54</v>
      </c>
      <c r="C251" s="21" t="s">
        <v>24</v>
      </c>
      <c r="D251" s="22" t="s">
        <v>54</v>
      </c>
      <c r="E251" s="21" t="s">
        <v>55</v>
      </c>
      <c r="F251" s="23">
        <v>200000000</v>
      </c>
      <c r="G251" s="10">
        <v>0</v>
      </c>
      <c r="H251" s="276">
        <v>200000000</v>
      </c>
      <c r="I251" s="10">
        <v>124114160</v>
      </c>
      <c r="J251" s="10">
        <v>0</v>
      </c>
      <c r="K251" s="10">
        <v>124114160</v>
      </c>
      <c r="L251" s="10">
        <v>75885840</v>
      </c>
      <c r="M251" s="10">
        <v>0</v>
      </c>
      <c r="N251" s="11" t="s">
        <v>56</v>
      </c>
      <c r="O251" s="21" t="s">
        <v>723</v>
      </c>
    </row>
    <row r="252" spans="1:15" s="6" customFormat="1" ht="15.95" customHeight="1" outlineLevel="2">
      <c r="A252" s="20">
        <v>31</v>
      </c>
      <c r="B252" s="20" t="s">
        <v>82</v>
      </c>
      <c r="C252" s="21" t="s">
        <v>24</v>
      </c>
      <c r="D252" s="227">
        <v>30073164</v>
      </c>
      <c r="E252" s="21" t="s">
        <v>566</v>
      </c>
      <c r="F252" s="23">
        <v>703308220</v>
      </c>
      <c r="G252" s="10">
        <v>703308220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1" t="s">
        <v>27</v>
      </c>
      <c r="O252" s="21" t="s">
        <v>755</v>
      </c>
    </row>
    <row r="253" spans="1:15" s="6" customFormat="1" ht="15.95" customHeight="1" outlineLevel="2">
      <c r="A253" s="20">
        <v>31</v>
      </c>
      <c r="B253" s="20" t="s">
        <v>82</v>
      </c>
      <c r="C253" s="21" t="s">
        <v>24</v>
      </c>
      <c r="D253" s="227">
        <v>30113942</v>
      </c>
      <c r="E253" s="21" t="s">
        <v>567</v>
      </c>
      <c r="F253" s="23">
        <v>2824534369</v>
      </c>
      <c r="G253" s="10">
        <v>2824534369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1" t="s">
        <v>27</v>
      </c>
      <c r="O253" s="21" t="s">
        <v>755</v>
      </c>
    </row>
    <row r="254" spans="1:15" ht="18.75" customHeight="1" outlineLevel="1">
      <c r="A254" s="26"/>
      <c r="B254" s="26"/>
      <c r="C254" s="14"/>
      <c r="D254" s="27"/>
      <c r="E254" s="199" t="s">
        <v>768</v>
      </c>
      <c r="F254" s="201">
        <v>7705659592</v>
      </c>
      <c r="G254" s="201">
        <v>7201667983</v>
      </c>
      <c r="H254" s="201">
        <v>503991609</v>
      </c>
      <c r="I254" s="201">
        <v>188788705</v>
      </c>
      <c r="J254" s="201">
        <v>34338342</v>
      </c>
      <c r="K254" s="201">
        <v>223127047</v>
      </c>
      <c r="L254" s="201">
        <v>280864562</v>
      </c>
      <c r="M254" s="201">
        <v>0</v>
      </c>
      <c r="N254" s="30"/>
      <c r="O254" s="7"/>
    </row>
    <row r="255" spans="1:15" s="275" customFormat="1" ht="18.75" customHeight="1" outlineLevel="1">
      <c r="A255" s="26"/>
      <c r="B255" s="26"/>
      <c r="C255" s="14"/>
      <c r="D255" s="27"/>
      <c r="E255" s="14"/>
      <c r="F255" s="28"/>
      <c r="G255" s="29"/>
      <c r="H255" s="29"/>
      <c r="I255" s="29"/>
      <c r="J255" s="29"/>
      <c r="K255" s="29"/>
      <c r="L255" s="29"/>
      <c r="M255" s="29"/>
      <c r="N255" s="30"/>
      <c r="O255" s="7"/>
    </row>
    <row r="256" spans="1:15" s="275" customFormat="1" ht="18.75" customHeight="1" outlineLevel="1">
      <c r="A256" s="26"/>
      <c r="B256" s="26"/>
      <c r="C256" s="14"/>
      <c r="D256" s="27"/>
      <c r="E256" s="198" t="s">
        <v>765</v>
      </c>
      <c r="F256" s="28"/>
      <c r="G256" s="29"/>
      <c r="H256" s="29"/>
      <c r="I256" s="29"/>
      <c r="J256" s="29"/>
      <c r="K256" s="29"/>
      <c r="L256" s="29"/>
      <c r="M256" s="29"/>
      <c r="N256" s="30"/>
      <c r="O256" s="7"/>
    </row>
    <row r="257" spans="1:15" s="6" customFormat="1" ht="15.75" customHeight="1" outlineLevel="2">
      <c r="A257" s="20">
        <v>31</v>
      </c>
      <c r="B257" s="20" t="s">
        <v>31</v>
      </c>
      <c r="C257" s="21" t="s">
        <v>24</v>
      </c>
      <c r="D257" s="22">
        <v>30484262</v>
      </c>
      <c r="E257" s="21" t="s">
        <v>211</v>
      </c>
      <c r="F257" s="23">
        <v>373315000</v>
      </c>
      <c r="G257" s="10">
        <v>0</v>
      </c>
      <c r="H257" s="10">
        <v>81565014</v>
      </c>
      <c r="I257" s="10">
        <v>1500000</v>
      </c>
      <c r="J257" s="10">
        <v>0</v>
      </c>
      <c r="K257" s="10">
        <v>1500000</v>
      </c>
      <c r="L257" s="10">
        <v>80065014</v>
      </c>
      <c r="M257" s="10">
        <v>291749986</v>
      </c>
      <c r="N257" s="11" t="s">
        <v>27</v>
      </c>
      <c r="O257" s="21" t="s">
        <v>756</v>
      </c>
    </row>
    <row r="258" spans="1:15" s="6" customFormat="1" ht="15.95" customHeight="1" outlineLevel="2">
      <c r="A258" s="20">
        <v>31</v>
      </c>
      <c r="B258" s="20" t="s">
        <v>23</v>
      </c>
      <c r="C258" s="21" t="s">
        <v>24</v>
      </c>
      <c r="D258" s="22">
        <v>30077934</v>
      </c>
      <c r="E258" s="21" t="s">
        <v>212</v>
      </c>
      <c r="F258" s="23">
        <v>1461360000</v>
      </c>
      <c r="G258" s="10">
        <v>0</v>
      </c>
      <c r="H258" s="10">
        <v>163906481</v>
      </c>
      <c r="I258" s="10">
        <v>0</v>
      </c>
      <c r="J258" s="10">
        <v>0</v>
      </c>
      <c r="K258" s="10">
        <v>0</v>
      </c>
      <c r="L258" s="10">
        <v>163906481</v>
      </c>
      <c r="M258" s="10">
        <v>1297453519</v>
      </c>
      <c r="N258" s="11" t="s">
        <v>27</v>
      </c>
      <c r="O258" s="21" t="s">
        <v>756</v>
      </c>
    </row>
    <row r="259" spans="1:15" s="6" customFormat="1" ht="15.95" customHeight="1" outlineLevel="2">
      <c r="A259" s="20">
        <v>29</v>
      </c>
      <c r="B259" s="20" t="s">
        <v>31</v>
      </c>
      <c r="C259" s="21" t="s">
        <v>24</v>
      </c>
      <c r="D259" s="22">
        <v>30488412</v>
      </c>
      <c r="E259" s="21" t="s">
        <v>223</v>
      </c>
      <c r="F259" s="23">
        <v>177000000</v>
      </c>
      <c r="G259" s="10">
        <v>0</v>
      </c>
      <c r="H259" s="10">
        <v>177000000</v>
      </c>
      <c r="I259" s="10">
        <v>0</v>
      </c>
      <c r="J259" s="10">
        <v>0</v>
      </c>
      <c r="K259" s="10">
        <v>0</v>
      </c>
      <c r="L259" s="10">
        <v>177000000</v>
      </c>
      <c r="M259" s="10">
        <v>0</v>
      </c>
      <c r="N259" s="11" t="s">
        <v>41</v>
      </c>
      <c r="O259" s="21" t="s">
        <v>722</v>
      </c>
    </row>
    <row r="260" spans="1:15" s="275" customFormat="1" ht="18.75" customHeight="1" outlineLevel="1">
      <c r="A260" s="26"/>
      <c r="B260" s="26"/>
      <c r="C260" s="14"/>
      <c r="D260" s="27"/>
      <c r="E260" s="199" t="s">
        <v>767</v>
      </c>
      <c r="F260" s="201">
        <v>2011675000</v>
      </c>
      <c r="G260" s="201">
        <v>0</v>
      </c>
      <c r="H260" s="201">
        <v>422471495</v>
      </c>
      <c r="I260" s="201">
        <v>1500000</v>
      </c>
      <c r="J260" s="201">
        <v>0</v>
      </c>
      <c r="K260" s="201">
        <v>1500000</v>
      </c>
      <c r="L260" s="201">
        <v>420971495</v>
      </c>
      <c r="M260" s="201">
        <v>1589203505</v>
      </c>
      <c r="N260" s="30"/>
      <c r="O260" s="7"/>
    </row>
    <row r="261" spans="1:15" s="275" customFormat="1" ht="18.75" customHeight="1" outlineLevel="1">
      <c r="A261" s="26"/>
      <c r="B261" s="26"/>
      <c r="C261" s="14"/>
      <c r="D261" s="27"/>
      <c r="E261" s="14"/>
      <c r="F261" s="28"/>
      <c r="G261" s="29"/>
      <c r="H261" s="29"/>
      <c r="I261" s="29"/>
      <c r="J261" s="29"/>
      <c r="K261" s="29"/>
      <c r="L261" s="29"/>
      <c r="M261" s="29"/>
      <c r="N261" s="30"/>
      <c r="O261" s="7"/>
    </row>
    <row r="262" spans="1:15" ht="18.75" customHeight="1" outlineLevel="1">
      <c r="A262" s="26"/>
      <c r="B262" s="26"/>
      <c r="C262" s="14"/>
      <c r="D262" s="27"/>
      <c r="E262" s="198" t="s">
        <v>759</v>
      </c>
      <c r="F262" s="28"/>
      <c r="G262" s="29"/>
      <c r="H262" s="29"/>
      <c r="I262" s="29"/>
      <c r="J262" s="29"/>
      <c r="K262" s="29"/>
      <c r="L262" s="29"/>
      <c r="M262" s="29"/>
      <c r="N262" s="30"/>
      <c r="O262" s="7"/>
    </row>
    <row r="263" spans="1:15" s="6" customFormat="1" ht="15.95" customHeight="1" outlineLevel="2">
      <c r="A263" s="20">
        <v>31</v>
      </c>
      <c r="B263" s="20" t="s">
        <v>31</v>
      </c>
      <c r="C263" s="21" t="s">
        <v>24</v>
      </c>
      <c r="D263" s="22">
        <v>30465246</v>
      </c>
      <c r="E263" s="21" t="s">
        <v>213</v>
      </c>
      <c r="F263" s="23">
        <v>175409000</v>
      </c>
      <c r="G263" s="10">
        <v>0</v>
      </c>
      <c r="H263" s="10">
        <v>175409000</v>
      </c>
      <c r="I263" s="10">
        <v>0</v>
      </c>
      <c r="J263" s="10">
        <v>0</v>
      </c>
      <c r="K263" s="10">
        <v>0</v>
      </c>
      <c r="L263" s="10">
        <v>175409000</v>
      </c>
      <c r="M263" s="10">
        <v>0</v>
      </c>
      <c r="N263" s="11" t="s">
        <v>27</v>
      </c>
      <c r="O263" s="21" t="s">
        <v>724</v>
      </c>
    </row>
    <row r="264" spans="1:15" s="6" customFormat="1" ht="15.95" customHeight="1" outlineLevel="2">
      <c r="A264" s="20">
        <v>31</v>
      </c>
      <c r="B264" s="20" t="s">
        <v>31</v>
      </c>
      <c r="C264" s="21" t="s">
        <v>24</v>
      </c>
      <c r="D264" s="22">
        <v>20118595</v>
      </c>
      <c r="E264" s="22" t="s">
        <v>214</v>
      </c>
      <c r="F264" s="23">
        <v>280198000</v>
      </c>
      <c r="G264" s="10">
        <v>0</v>
      </c>
      <c r="H264" s="10">
        <v>280198000</v>
      </c>
      <c r="I264" s="10">
        <v>0</v>
      </c>
      <c r="J264" s="10">
        <v>0</v>
      </c>
      <c r="K264" s="10">
        <v>0</v>
      </c>
      <c r="L264" s="10">
        <v>280198000</v>
      </c>
      <c r="M264" s="10">
        <v>0</v>
      </c>
      <c r="N264" s="11" t="s">
        <v>41</v>
      </c>
      <c r="O264" s="21" t="s">
        <v>724</v>
      </c>
    </row>
    <row r="265" spans="1:15" s="6" customFormat="1" ht="15.95" customHeight="1" outlineLevel="2">
      <c r="A265" s="20">
        <v>31</v>
      </c>
      <c r="B265" s="20" t="s">
        <v>31</v>
      </c>
      <c r="C265" s="21" t="s">
        <v>24</v>
      </c>
      <c r="D265" s="22">
        <v>30485141</v>
      </c>
      <c r="E265" s="21" t="s">
        <v>216</v>
      </c>
      <c r="F265" s="23">
        <v>229003000</v>
      </c>
      <c r="G265" s="10">
        <v>0</v>
      </c>
      <c r="H265" s="10">
        <v>11160000</v>
      </c>
      <c r="I265" s="10">
        <v>0</v>
      </c>
      <c r="J265" s="10">
        <v>0</v>
      </c>
      <c r="K265" s="10">
        <v>0</v>
      </c>
      <c r="L265" s="10">
        <v>11160000</v>
      </c>
      <c r="M265" s="10">
        <v>217843000</v>
      </c>
      <c r="N265" s="11" t="s">
        <v>27</v>
      </c>
      <c r="O265" s="21" t="s">
        <v>724</v>
      </c>
    </row>
    <row r="266" spans="1:15" s="6" customFormat="1" ht="15.95" customHeight="1" outlineLevel="2">
      <c r="A266" s="20">
        <v>31</v>
      </c>
      <c r="B266" s="20" t="s">
        <v>31</v>
      </c>
      <c r="C266" s="21" t="s">
        <v>24</v>
      </c>
      <c r="D266" s="22">
        <v>30485139</v>
      </c>
      <c r="E266" s="21" t="s">
        <v>222</v>
      </c>
      <c r="F266" s="23">
        <v>218397000</v>
      </c>
      <c r="G266" s="10">
        <v>0</v>
      </c>
      <c r="H266" s="10">
        <v>10660000</v>
      </c>
      <c r="I266" s="10">
        <v>0</v>
      </c>
      <c r="J266" s="10">
        <v>0</v>
      </c>
      <c r="K266" s="10">
        <v>0</v>
      </c>
      <c r="L266" s="10">
        <v>10660000</v>
      </c>
      <c r="M266" s="10">
        <v>207737000</v>
      </c>
      <c r="N266" s="11" t="s">
        <v>27</v>
      </c>
      <c r="O266" s="21" t="s">
        <v>724</v>
      </c>
    </row>
    <row r="267" spans="1:15" s="6" customFormat="1" ht="15.95" customHeight="1" outlineLevel="2">
      <c r="A267" s="20">
        <v>31</v>
      </c>
      <c r="B267" s="20" t="s">
        <v>31</v>
      </c>
      <c r="C267" s="21" t="s">
        <v>24</v>
      </c>
      <c r="D267" s="22">
        <v>30485133</v>
      </c>
      <c r="E267" s="21" t="s">
        <v>218</v>
      </c>
      <c r="F267" s="23">
        <v>341863000</v>
      </c>
      <c r="G267" s="10">
        <v>0</v>
      </c>
      <c r="H267" s="10">
        <v>16660000</v>
      </c>
      <c r="I267" s="10">
        <v>0</v>
      </c>
      <c r="J267" s="10">
        <v>0</v>
      </c>
      <c r="K267" s="10">
        <v>0</v>
      </c>
      <c r="L267" s="10">
        <v>16660000</v>
      </c>
      <c r="M267" s="10">
        <v>325203000</v>
      </c>
      <c r="N267" s="11" t="s">
        <v>27</v>
      </c>
      <c r="O267" s="21" t="s">
        <v>724</v>
      </c>
    </row>
    <row r="268" spans="1:15" ht="18.75" customHeight="1" outlineLevel="1">
      <c r="A268" s="26"/>
      <c r="B268" s="26"/>
      <c r="C268" s="14"/>
      <c r="D268" s="27"/>
      <c r="E268" s="199" t="s">
        <v>760</v>
      </c>
      <c r="F268" s="201">
        <v>1244870000</v>
      </c>
      <c r="G268" s="201">
        <v>0</v>
      </c>
      <c r="H268" s="201">
        <v>494087000</v>
      </c>
      <c r="I268" s="201">
        <v>0</v>
      </c>
      <c r="J268" s="201">
        <v>0</v>
      </c>
      <c r="K268" s="201">
        <v>0</v>
      </c>
      <c r="L268" s="201">
        <v>494087000</v>
      </c>
      <c r="M268" s="201">
        <v>750783000</v>
      </c>
      <c r="N268" s="30"/>
      <c r="O268" s="7"/>
    </row>
    <row r="269" spans="1:15" ht="18.75" customHeight="1" outlineLevel="1">
      <c r="A269" s="26"/>
      <c r="B269" s="26"/>
      <c r="C269" s="14"/>
      <c r="D269" s="27"/>
      <c r="E269" s="14"/>
      <c r="F269" s="28"/>
      <c r="G269" s="29"/>
      <c r="H269" s="29"/>
      <c r="I269" s="29"/>
      <c r="J269" s="29"/>
      <c r="K269" s="29"/>
      <c r="L269" s="29"/>
      <c r="M269" s="29"/>
      <c r="N269" s="30"/>
      <c r="O269" s="7"/>
    </row>
    <row r="270" spans="1:15" s="285" customFormat="1" ht="24.75" customHeight="1" outlineLevel="1">
      <c r="A270" s="278"/>
      <c r="B270" s="278"/>
      <c r="C270" s="280"/>
      <c r="D270" s="279"/>
      <c r="E270" s="281" t="s">
        <v>568</v>
      </c>
      <c r="F270" s="282">
        <v>10962204592</v>
      </c>
      <c r="G270" s="282">
        <v>7201667983</v>
      </c>
      <c r="H270" s="282">
        <v>1420550104</v>
      </c>
      <c r="I270" s="282">
        <v>190288705</v>
      </c>
      <c r="J270" s="282">
        <v>34338342</v>
      </c>
      <c r="K270" s="282">
        <v>224627047</v>
      </c>
      <c r="L270" s="282">
        <v>1195923057</v>
      </c>
      <c r="M270" s="282">
        <v>2339986505</v>
      </c>
      <c r="N270" s="286"/>
      <c r="O270" s="284"/>
    </row>
    <row r="271" spans="1:15" ht="18.75" customHeight="1" outlineLevel="1">
      <c r="A271" s="26"/>
      <c r="B271" s="26"/>
      <c r="C271" s="14"/>
      <c r="D271" s="27"/>
      <c r="E271" s="14"/>
      <c r="F271" s="28"/>
      <c r="G271" s="29"/>
      <c r="H271" s="29"/>
      <c r="I271" s="29"/>
      <c r="J271" s="29"/>
      <c r="K271" s="29"/>
      <c r="L271" s="29"/>
      <c r="M271" s="29"/>
      <c r="N271" s="30"/>
      <c r="O271" s="7"/>
    </row>
    <row r="272" spans="1:15" ht="26.25" customHeight="1" outlineLevel="1">
      <c r="A272" s="26"/>
      <c r="B272" s="26"/>
      <c r="C272" s="14"/>
      <c r="D272" s="27"/>
      <c r="E272" s="32" t="s">
        <v>225</v>
      </c>
      <c r="F272" s="28"/>
      <c r="G272" s="29"/>
      <c r="H272" s="29"/>
      <c r="I272" s="29"/>
      <c r="J272" s="29"/>
      <c r="K272" s="29"/>
      <c r="L272" s="29"/>
      <c r="M272" s="29"/>
      <c r="N272" s="30"/>
      <c r="O272" s="7"/>
    </row>
    <row r="273" spans="1:15" ht="18.75" customHeight="1" outlineLevel="1">
      <c r="A273" s="26"/>
      <c r="B273" s="26"/>
      <c r="C273" s="14"/>
      <c r="D273" s="27"/>
      <c r="E273" s="198" t="s">
        <v>766</v>
      </c>
      <c r="F273" s="28"/>
      <c r="G273" s="29"/>
      <c r="H273" s="29"/>
      <c r="I273" s="29"/>
      <c r="J273" s="29"/>
      <c r="K273" s="29"/>
      <c r="L273" s="29"/>
      <c r="M273" s="29"/>
      <c r="N273" s="30"/>
      <c r="O273" s="7"/>
    </row>
    <row r="274" spans="1:15" s="6" customFormat="1" ht="15.95" customHeight="1" outlineLevel="2">
      <c r="A274" s="20">
        <v>31</v>
      </c>
      <c r="B274" s="20" t="s">
        <v>31</v>
      </c>
      <c r="C274" s="21" t="s">
        <v>24</v>
      </c>
      <c r="D274" s="22">
        <v>30076574</v>
      </c>
      <c r="E274" s="21" t="s">
        <v>226</v>
      </c>
      <c r="F274" s="23">
        <v>3021572664</v>
      </c>
      <c r="G274" s="10">
        <v>1000950929</v>
      </c>
      <c r="H274" s="276">
        <v>1876415150</v>
      </c>
      <c r="I274" s="10">
        <v>1621415150</v>
      </c>
      <c r="J274" s="10">
        <v>235377084</v>
      </c>
      <c r="K274" s="10">
        <v>1856792234</v>
      </c>
      <c r="L274" s="10">
        <v>19622916</v>
      </c>
      <c r="M274" s="10">
        <v>144206585</v>
      </c>
      <c r="N274" s="11" t="s">
        <v>159</v>
      </c>
      <c r="O274" s="21" t="s">
        <v>723</v>
      </c>
    </row>
    <row r="275" spans="1:15" s="6" customFormat="1" ht="15.95" customHeight="1" outlineLevel="2">
      <c r="A275" s="20">
        <v>29</v>
      </c>
      <c r="B275" s="20" t="s">
        <v>31</v>
      </c>
      <c r="C275" s="21" t="s">
        <v>24</v>
      </c>
      <c r="D275" s="22">
        <v>30478886</v>
      </c>
      <c r="E275" s="21" t="s">
        <v>229</v>
      </c>
      <c r="F275" s="23">
        <v>126782000</v>
      </c>
      <c r="G275" s="10">
        <v>0</v>
      </c>
      <c r="H275" s="10">
        <v>126782000</v>
      </c>
      <c r="I275" s="10">
        <v>22375000</v>
      </c>
      <c r="J275" s="10">
        <v>95056685</v>
      </c>
      <c r="K275" s="10">
        <v>117431685</v>
      </c>
      <c r="L275" s="10">
        <v>9350315</v>
      </c>
      <c r="M275" s="10">
        <v>0</v>
      </c>
      <c r="N275" s="25" t="s">
        <v>41</v>
      </c>
      <c r="O275" s="21" t="s">
        <v>723</v>
      </c>
    </row>
    <row r="276" spans="1:15" s="6" customFormat="1" ht="15.95" customHeight="1" outlineLevel="2">
      <c r="A276" s="20">
        <v>33</v>
      </c>
      <c r="B276" s="20" t="s">
        <v>54</v>
      </c>
      <c r="C276" s="21" t="s">
        <v>24</v>
      </c>
      <c r="D276" s="22" t="s">
        <v>54</v>
      </c>
      <c r="E276" s="21" t="s">
        <v>55</v>
      </c>
      <c r="F276" s="23">
        <v>200000000</v>
      </c>
      <c r="G276" s="10">
        <v>0</v>
      </c>
      <c r="H276" s="276">
        <v>200000000</v>
      </c>
      <c r="I276" s="10">
        <v>49916625</v>
      </c>
      <c r="J276" s="10">
        <v>0</v>
      </c>
      <c r="K276" s="10">
        <v>49916625</v>
      </c>
      <c r="L276" s="10">
        <v>150083375</v>
      </c>
      <c r="M276" s="10">
        <v>0</v>
      </c>
      <c r="N276" s="11" t="s">
        <v>56</v>
      </c>
      <c r="O276" s="21" t="s">
        <v>723</v>
      </c>
    </row>
    <row r="277" spans="1:15" s="6" customFormat="1" ht="15.95" customHeight="1" outlineLevel="2">
      <c r="A277" s="20">
        <v>31</v>
      </c>
      <c r="B277" s="20" t="s">
        <v>31</v>
      </c>
      <c r="C277" s="21" t="s">
        <v>24</v>
      </c>
      <c r="D277" s="13">
        <v>30389035</v>
      </c>
      <c r="E277" s="21" t="s">
        <v>227</v>
      </c>
      <c r="F277" s="23">
        <v>481258000</v>
      </c>
      <c r="G277" s="10">
        <v>242416726</v>
      </c>
      <c r="H277" s="10">
        <v>238841274</v>
      </c>
      <c r="I277" s="10">
        <v>37010756</v>
      </c>
      <c r="J277" s="10">
        <v>0</v>
      </c>
      <c r="K277" s="10">
        <v>37010756</v>
      </c>
      <c r="L277" s="10">
        <v>201830518</v>
      </c>
      <c r="M277" s="10">
        <v>0</v>
      </c>
      <c r="N277" s="11" t="s">
        <v>27</v>
      </c>
      <c r="O277" s="21" t="s">
        <v>762</v>
      </c>
    </row>
    <row r="278" spans="1:15" s="6" customFormat="1" ht="15.95" customHeight="1" outlineLevel="2">
      <c r="A278" s="20">
        <v>31</v>
      </c>
      <c r="B278" s="20" t="s">
        <v>31</v>
      </c>
      <c r="C278" s="21" t="s">
        <v>24</v>
      </c>
      <c r="D278" s="13">
        <v>30125798</v>
      </c>
      <c r="E278" s="21" t="s">
        <v>228</v>
      </c>
      <c r="F278" s="23">
        <v>573500851</v>
      </c>
      <c r="G278" s="10">
        <v>403082303</v>
      </c>
      <c r="H278" s="10">
        <v>170418548</v>
      </c>
      <c r="I278" s="10">
        <v>152845228</v>
      </c>
      <c r="J278" s="10">
        <v>17573320</v>
      </c>
      <c r="K278" s="10">
        <v>170418548</v>
      </c>
      <c r="L278" s="10">
        <v>0</v>
      </c>
      <c r="M278" s="10">
        <v>0</v>
      </c>
      <c r="N278" s="11" t="s">
        <v>27</v>
      </c>
      <c r="O278" s="21" t="s">
        <v>762</v>
      </c>
    </row>
    <row r="279" spans="1:15" s="6" customFormat="1" ht="15.95" customHeight="1" outlineLevel="2">
      <c r="A279" s="20">
        <v>29</v>
      </c>
      <c r="B279" s="20" t="s">
        <v>23</v>
      </c>
      <c r="C279" s="21" t="s">
        <v>24</v>
      </c>
      <c r="D279" s="13">
        <v>30458984</v>
      </c>
      <c r="E279" s="21" t="s">
        <v>569</v>
      </c>
      <c r="F279" s="23">
        <v>131601308</v>
      </c>
      <c r="G279" s="10">
        <v>121722231</v>
      </c>
      <c r="H279" s="10">
        <v>9879077</v>
      </c>
      <c r="I279" s="10">
        <v>9879077</v>
      </c>
      <c r="J279" s="10">
        <v>0</v>
      </c>
      <c r="K279" s="10">
        <v>9879077</v>
      </c>
      <c r="L279" s="10">
        <v>0</v>
      </c>
      <c r="M279" s="10">
        <v>0</v>
      </c>
      <c r="N279" s="11" t="s">
        <v>41</v>
      </c>
      <c r="O279" s="21" t="s">
        <v>762</v>
      </c>
    </row>
    <row r="280" spans="1:15" ht="18.75" customHeight="1" outlineLevel="1">
      <c r="A280" s="26"/>
      <c r="B280" s="26"/>
      <c r="C280" s="14"/>
      <c r="D280" s="27"/>
      <c r="E280" s="199" t="s">
        <v>768</v>
      </c>
      <c r="F280" s="201">
        <v>4534714823</v>
      </c>
      <c r="G280" s="201">
        <v>1768172189</v>
      </c>
      <c r="H280" s="201">
        <v>2622336049</v>
      </c>
      <c r="I280" s="201">
        <v>1893441836</v>
      </c>
      <c r="J280" s="201">
        <v>348007089</v>
      </c>
      <c r="K280" s="201">
        <v>2241448925</v>
      </c>
      <c r="L280" s="201">
        <v>380887124</v>
      </c>
      <c r="M280" s="201">
        <v>144206585</v>
      </c>
      <c r="N280" s="30"/>
      <c r="O280" s="7"/>
    </row>
    <row r="281" spans="1:15" ht="18.75" customHeight="1" outlineLevel="1">
      <c r="A281" s="26"/>
      <c r="B281" s="26"/>
      <c r="C281" s="14"/>
      <c r="D281" s="27"/>
      <c r="E281" s="14"/>
      <c r="F281" s="28"/>
      <c r="G281" s="29"/>
      <c r="H281" s="29"/>
      <c r="I281" s="29"/>
      <c r="J281" s="29"/>
      <c r="K281" s="29"/>
      <c r="L281" s="29"/>
      <c r="M281" s="29"/>
      <c r="N281" s="30"/>
      <c r="O281" s="7"/>
    </row>
    <row r="282" spans="1:15" ht="18.75" customHeight="1" outlineLevel="1">
      <c r="A282" s="26"/>
      <c r="B282" s="26"/>
      <c r="C282" s="14"/>
      <c r="D282" s="27"/>
      <c r="E282" s="198" t="s">
        <v>759</v>
      </c>
      <c r="F282" s="28"/>
      <c r="G282" s="29"/>
      <c r="H282" s="29"/>
      <c r="I282" s="29"/>
      <c r="J282" s="29"/>
      <c r="K282" s="29"/>
      <c r="L282" s="29"/>
      <c r="M282" s="29"/>
      <c r="N282" s="30"/>
      <c r="O282" s="7"/>
    </row>
    <row r="283" spans="1:15" s="6" customFormat="1" ht="15.95" customHeight="1" outlineLevel="2">
      <c r="A283" s="20">
        <v>31</v>
      </c>
      <c r="B283" s="20" t="s">
        <v>31</v>
      </c>
      <c r="C283" s="21" t="s">
        <v>24</v>
      </c>
      <c r="D283" s="22">
        <v>40007476</v>
      </c>
      <c r="E283" s="21" t="s">
        <v>230</v>
      </c>
      <c r="F283" s="23">
        <v>98085403</v>
      </c>
      <c r="G283" s="10">
        <v>0</v>
      </c>
      <c r="H283" s="10">
        <v>10495551</v>
      </c>
      <c r="I283" s="10">
        <v>0</v>
      </c>
      <c r="J283" s="10">
        <v>0</v>
      </c>
      <c r="K283" s="10">
        <v>0</v>
      </c>
      <c r="L283" s="10">
        <v>10495551</v>
      </c>
      <c r="M283" s="10">
        <v>87589852</v>
      </c>
      <c r="N283" s="11" t="s">
        <v>27</v>
      </c>
      <c r="O283" s="21" t="s">
        <v>724</v>
      </c>
    </row>
    <row r="284" spans="1:15" ht="18.75" customHeight="1" outlineLevel="1">
      <c r="A284" s="26"/>
      <c r="B284" s="26"/>
      <c r="C284" s="14"/>
      <c r="D284" s="27"/>
      <c r="E284" s="199" t="s">
        <v>760</v>
      </c>
      <c r="F284" s="201">
        <v>98085403</v>
      </c>
      <c r="G284" s="201">
        <v>0</v>
      </c>
      <c r="H284" s="201">
        <v>10495551</v>
      </c>
      <c r="I284" s="201">
        <v>0</v>
      </c>
      <c r="J284" s="201">
        <v>0</v>
      </c>
      <c r="K284" s="201">
        <v>0</v>
      </c>
      <c r="L284" s="201">
        <v>10495551</v>
      </c>
      <c r="M284" s="201">
        <v>87589852</v>
      </c>
      <c r="N284" s="30"/>
      <c r="O284" s="7"/>
    </row>
    <row r="285" spans="1:15" ht="18.75" customHeight="1" outlineLevel="1">
      <c r="A285" s="26"/>
      <c r="B285" s="26"/>
      <c r="C285" s="14"/>
      <c r="D285" s="27"/>
      <c r="E285" s="14"/>
      <c r="F285" s="28"/>
      <c r="G285" s="29"/>
      <c r="H285" s="29"/>
      <c r="I285" s="29"/>
      <c r="J285" s="29"/>
      <c r="K285" s="29"/>
      <c r="L285" s="29"/>
      <c r="M285" s="29"/>
      <c r="N285" s="30"/>
      <c r="O285" s="7"/>
    </row>
    <row r="286" spans="1:15" s="285" customFormat="1" ht="24.75" customHeight="1" outlineLevel="1">
      <c r="A286" s="278"/>
      <c r="B286" s="278"/>
      <c r="C286" s="280"/>
      <c r="D286" s="279"/>
      <c r="E286" s="281" t="s">
        <v>570</v>
      </c>
      <c r="F286" s="282">
        <v>4632800226</v>
      </c>
      <c r="G286" s="282">
        <v>1768172189</v>
      </c>
      <c r="H286" s="282">
        <v>2632831600</v>
      </c>
      <c r="I286" s="282">
        <v>1893441836</v>
      </c>
      <c r="J286" s="282">
        <v>348007089</v>
      </c>
      <c r="K286" s="282">
        <v>2241448925</v>
      </c>
      <c r="L286" s="282">
        <v>391382675</v>
      </c>
      <c r="M286" s="282">
        <v>231796437</v>
      </c>
      <c r="N286" s="286"/>
      <c r="O286" s="284"/>
    </row>
    <row r="287" spans="1:15" ht="18.75" customHeight="1" outlineLevel="1">
      <c r="A287" s="26"/>
      <c r="B287" s="26"/>
      <c r="C287" s="14"/>
      <c r="D287" s="27"/>
      <c r="E287" s="14"/>
      <c r="F287" s="28"/>
      <c r="G287" s="29"/>
      <c r="H287" s="29"/>
      <c r="I287" s="29"/>
      <c r="J287" s="29"/>
      <c r="K287" s="29"/>
      <c r="L287" s="29"/>
      <c r="M287" s="29"/>
      <c r="N287" s="30"/>
      <c r="O287" s="7"/>
    </row>
    <row r="288" spans="1:15" ht="26.25" customHeight="1" outlineLevel="1">
      <c r="A288" s="26"/>
      <c r="B288" s="26"/>
      <c r="C288" s="14"/>
      <c r="D288" s="27"/>
      <c r="E288" s="32" t="s">
        <v>234</v>
      </c>
      <c r="F288" s="28"/>
      <c r="G288" s="29"/>
      <c r="H288" s="29"/>
      <c r="I288" s="29"/>
      <c r="J288" s="29"/>
      <c r="K288" s="29"/>
      <c r="L288" s="29"/>
      <c r="M288" s="29"/>
      <c r="N288" s="30"/>
      <c r="O288" s="7"/>
    </row>
    <row r="289" spans="1:15" ht="18.75" customHeight="1" outlineLevel="1">
      <c r="A289" s="26"/>
      <c r="B289" s="26"/>
      <c r="C289" s="14"/>
      <c r="D289" s="27"/>
      <c r="E289" s="198" t="s">
        <v>766</v>
      </c>
      <c r="F289" s="28"/>
      <c r="G289" s="29"/>
      <c r="H289" s="29"/>
      <c r="I289" s="29"/>
      <c r="J289" s="29"/>
      <c r="K289" s="29"/>
      <c r="L289" s="29"/>
      <c r="M289" s="29"/>
      <c r="N289" s="30"/>
      <c r="O289" s="7"/>
    </row>
    <row r="290" spans="1:15" s="6" customFormat="1" ht="15.95" customHeight="1" outlineLevel="2">
      <c r="A290" s="20">
        <v>31</v>
      </c>
      <c r="B290" s="20" t="s">
        <v>31</v>
      </c>
      <c r="C290" s="21" t="s">
        <v>24</v>
      </c>
      <c r="D290" s="22">
        <v>30279673</v>
      </c>
      <c r="E290" s="21" t="s">
        <v>237</v>
      </c>
      <c r="F290" s="23">
        <v>595770000</v>
      </c>
      <c r="G290" s="10">
        <v>567370000</v>
      </c>
      <c r="H290" s="10">
        <v>28400000</v>
      </c>
      <c r="I290" s="10">
        <v>8400000</v>
      </c>
      <c r="J290" s="10">
        <v>0</v>
      </c>
      <c r="K290" s="10">
        <v>8400000</v>
      </c>
      <c r="L290" s="10">
        <v>20000000</v>
      </c>
      <c r="M290" s="10">
        <v>0</v>
      </c>
      <c r="N290" s="11" t="s">
        <v>27</v>
      </c>
      <c r="O290" s="21" t="s">
        <v>723</v>
      </c>
    </row>
    <row r="291" spans="1:15" s="6" customFormat="1" ht="15.95" customHeight="1" outlineLevel="2">
      <c r="A291" s="20">
        <v>31</v>
      </c>
      <c r="B291" s="20" t="s">
        <v>23</v>
      </c>
      <c r="C291" s="21" t="s">
        <v>24</v>
      </c>
      <c r="D291" s="22">
        <v>30464833</v>
      </c>
      <c r="E291" s="21" t="s">
        <v>238</v>
      </c>
      <c r="F291" s="23">
        <v>547246000</v>
      </c>
      <c r="G291" s="10">
        <v>474277364</v>
      </c>
      <c r="H291" s="10">
        <v>72968636</v>
      </c>
      <c r="I291" s="10">
        <v>30862910</v>
      </c>
      <c r="J291" s="10">
        <v>0</v>
      </c>
      <c r="K291" s="10">
        <v>30862910</v>
      </c>
      <c r="L291" s="10">
        <v>42105726</v>
      </c>
      <c r="M291" s="10">
        <v>0</v>
      </c>
      <c r="N291" s="11" t="s">
        <v>41</v>
      </c>
      <c r="O291" s="21" t="s">
        <v>723</v>
      </c>
    </row>
    <row r="292" spans="1:15" s="6" customFormat="1" ht="15.95" customHeight="1" outlineLevel="2">
      <c r="A292" s="20">
        <v>31</v>
      </c>
      <c r="B292" s="20" t="s">
        <v>161</v>
      </c>
      <c r="C292" s="21" t="s">
        <v>59</v>
      </c>
      <c r="D292" s="22">
        <v>30465403</v>
      </c>
      <c r="E292" s="21" t="s">
        <v>236</v>
      </c>
      <c r="F292" s="23">
        <v>27413000</v>
      </c>
      <c r="G292" s="10">
        <v>0</v>
      </c>
      <c r="H292" s="10">
        <v>27413000</v>
      </c>
      <c r="I292" s="10">
        <v>10036840</v>
      </c>
      <c r="J292" s="10">
        <v>0</v>
      </c>
      <c r="K292" s="10">
        <v>10036840</v>
      </c>
      <c r="L292" s="10">
        <v>17376160</v>
      </c>
      <c r="M292" s="10">
        <v>0</v>
      </c>
      <c r="N292" s="11" t="s">
        <v>27</v>
      </c>
      <c r="O292" s="21" t="s">
        <v>723</v>
      </c>
    </row>
    <row r="293" spans="1:15" s="6" customFormat="1" ht="15.95" customHeight="1" outlineLevel="2">
      <c r="A293" s="20">
        <v>33</v>
      </c>
      <c r="B293" s="20" t="s">
        <v>54</v>
      </c>
      <c r="C293" s="21" t="s">
        <v>24</v>
      </c>
      <c r="D293" s="22" t="s">
        <v>54</v>
      </c>
      <c r="E293" s="21" t="s">
        <v>55</v>
      </c>
      <c r="F293" s="23">
        <v>200000000</v>
      </c>
      <c r="G293" s="10">
        <v>0</v>
      </c>
      <c r="H293" s="276">
        <v>200000000</v>
      </c>
      <c r="I293" s="10">
        <v>49701034</v>
      </c>
      <c r="J293" s="10">
        <v>0</v>
      </c>
      <c r="K293" s="10">
        <v>49701034</v>
      </c>
      <c r="L293" s="10">
        <v>150298966</v>
      </c>
      <c r="M293" s="10">
        <v>0</v>
      </c>
      <c r="N293" s="11" t="s">
        <v>56</v>
      </c>
      <c r="O293" s="21" t="s">
        <v>723</v>
      </c>
    </row>
    <row r="294" spans="1:15" s="6" customFormat="1" ht="15.95" customHeight="1" outlineLevel="2">
      <c r="A294" s="20">
        <v>31</v>
      </c>
      <c r="B294" s="20" t="s">
        <v>46</v>
      </c>
      <c r="C294" s="21" t="s">
        <v>24</v>
      </c>
      <c r="D294" s="22">
        <v>30103323</v>
      </c>
      <c r="E294" s="21" t="s">
        <v>235</v>
      </c>
      <c r="F294" s="23">
        <v>207019010</v>
      </c>
      <c r="G294" s="10">
        <v>99601553</v>
      </c>
      <c r="H294" s="10">
        <v>107417457</v>
      </c>
      <c r="I294" s="10">
        <v>0</v>
      </c>
      <c r="J294" s="10">
        <v>0</v>
      </c>
      <c r="K294" s="10">
        <v>0</v>
      </c>
      <c r="L294" s="10">
        <v>107417457</v>
      </c>
      <c r="M294" s="10">
        <v>0</v>
      </c>
      <c r="N294" s="11" t="s">
        <v>159</v>
      </c>
      <c r="O294" s="21" t="s">
        <v>725</v>
      </c>
    </row>
    <row r="295" spans="1:15" s="6" customFormat="1" ht="15.95" customHeight="1" outlineLevel="2">
      <c r="A295" s="20">
        <v>33</v>
      </c>
      <c r="B295" s="20" t="s">
        <v>161</v>
      </c>
      <c r="C295" s="21" t="s">
        <v>24</v>
      </c>
      <c r="D295" s="22">
        <v>30108787</v>
      </c>
      <c r="E295" s="21" t="s">
        <v>571</v>
      </c>
      <c r="F295" s="23">
        <v>1444235651</v>
      </c>
      <c r="G295" s="10">
        <v>1444235651</v>
      </c>
      <c r="H295" s="10">
        <v>0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1" t="s">
        <v>27</v>
      </c>
      <c r="O295" s="21" t="s">
        <v>755</v>
      </c>
    </row>
    <row r="296" spans="1:15" ht="18.75" customHeight="1" outlineLevel="1">
      <c r="A296" s="26"/>
      <c r="B296" s="26"/>
      <c r="C296" s="14"/>
      <c r="D296" s="27"/>
      <c r="E296" s="199" t="s">
        <v>768</v>
      </c>
      <c r="F296" s="201">
        <v>3021683661</v>
      </c>
      <c r="G296" s="201">
        <v>2585484568</v>
      </c>
      <c r="H296" s="201">
        <v>436199093</v>
      </c>
      <c r="I296" s="201">
        <v>99000784</v>
      </c>
      <c r="J296" s="201">
        <v>0</v>
      </c>
      <c r="K296" s="201">
        <v>99000784</v>
      </c>
      <c r="L296" s="201">
        <v>337198309</v>
      </c>
      <c r="M296" s="201">
        <v>0</v>
      </c>
      <c r="N296" s="30"/>
      <c r="O296" s="7"/>
    </row>
    <row r="297" spans="1:15" s="275" customFormat="1" ht="18.75" customHeight="1" outlineLevel="1">
      <c r="A297" s="26"/>
      <c r="B297" s="26"/>
      <c r="C297" s="14"/>
      <c r="D297" s="27"/>
      <c r="E297" s="14"/>
      <c r="F297" s="28"/>
      <c r="G297" s="29"/>
      <c r="H297" s="29"/>
      <c r="I297" s="29"/>
      <c r="J297" s="29"/>
      <c r="K297" s="29"/>
      <c r="L297" s="29"/>
      <c r="M297" s="29"/>
      <c r="N297" s="30"/>
      <c r="O297" s="7"/>
    </row>
    <row r="298" spans="1:15" s="275" customFormat="1" ht="18.75" customHeight="1" outlineLevel="1">
      <c r="A298" s="26"/>
      <c r="B298" s="26"/>
      <c r="C298" s="14"/>
      <c r="D298" s="27"/>
      <c r="E298" s="198" t="s">
        <v>765</v>
      </c>
      <c r="F298" s="28"/>
      <c r="G298" s="29"/>
      <c r="H298" s="29"/>
      <c r="I298" s="29"/>
      <c r="J298" s="29"/>
      <c r="K298" s="29"/>
      <c r="L298" s="29"/>
      <c r="M298" s="29"/>
      <c r="N298" s="30"/>
      <c r="O298" s="7"/>
    </row>
    <row r="299" spans="1:15" s="6" customFormat="1" ht="15.95" customHeight="1" outlineLevel="2">
      <c r="A299" s="20">
        <v>31</v>
      </c>
      <c r="B299" s="20" t="s">
        <v>31</v>
      </c>
      <c r="C299" s="21" t="s">
        <v>59</v>
      </c>
      <c r="D299" s="22">
        <v>30361529</v>
      </c>
      <c r="E299" s="21" t="s">
        <v>242</v>
      </c>
      <c r="F299" s="23">
        <v>29319000</v>
      </c>
      <c r="G299" s="10">
        <v>0</v>
      </c>
      <c r="H299" s="10">
        <v>29319000</v>
      </c>
      <c r="I299" s="10">
        <v>0</v>
      </c>
      <c r="J299" s="10">
        <v>0</v>
      </c>
      <c r="K299" s="10">
        <v>0</v>
      </c>
      <c r="L299" s="10">
        <v>29319000</v>
      </c>
      <c r="M299" s="10">
        <v>0</v>
      </c>
      <c r="N299" s="11" t="s">
        <v>27</v>
      </c>
      <c r="O299" s="21" t="s">
        <v>756</v>
      </c>
    </row>
    <row r="300" spans="1:15" s="6" customFormat="1" ht="15.75" customHeight="1" outlineLevel="2">
      <c r="A300" s="20">
        <v>31</v>
      </c>
      <c r="B300" s="20" t="s">
        <v>23</v>
      </c>
      <c r="C300" s="21" t="s">
        <v>24</v>
      </c>
      <c r="D300" s="22">
        <v>40004593</v>
      </c>
      <c r="E300" s="21" t="s">
        <v>246</v>
      </c>
      <c r="F300" s="23">
        <v>583059000</v>
      </c>
      <c r="G300" s="10">
        <v>0</v>
      </c>
      <c r="H300" s="10">
        <v>250000000</v>
      </c>
      <c r="I300" s="10">
        <v>0</v>
      </c>
      <c r="J300" s="10">
        <v>0</v>
      </c>
      <c r="K300" s="10">
        <v>0</v>
      </c>
      <c r="L300" s="10">
        <v>250000000</v>
      </c>
      <c r="M300" s="10">
        <v>333059000</v>
      </c>
      <c r="N300" s="11" t="s">
        <v>41</v>
      </c>
      <c r="O300" s="21" t="s">
        <v>756</v>
      </c>
    </row>
    <row r="301" spans="1:15" s="275" customFormat="1" ht="18.75" customHeight="1" outlineLevel="1">
      <c r="A301" s="26"/>
      <c r="B301" s="26"/>
      <c r="C301" s="14"/>
      <c r="D301" s="27"/>
      <c r="E301" s="199" t="s">
        <v>767</v>
      </c>
      <c r="F301" s="201">
        <v>612378000</v>
      </c>
      <c r="G301" s="201">
        <v>0</v>
      </c>
      <c r="H301" s="201">
        <v>279319000</v>
      </c>
      <c r="I301" s="201">
        <v>0</v>
      </c>
      <c r="J301" s="201">
        <v>0</v>
      </c>
      <c r="K301" s="201">
        <v>0</v>
      </c>
      <c r="L301" s="201">
        <v>279319000</v>
      </c>
      <c r="M301" s="201">
        <v>333059000</v>
      </c>
      <c r="N301" s="30"/>
      <c r="O301" s="7"/>
    </row>
    <row r="302" spans="1:15" ht="18.75" customHeight="1" outlineLevel="1">
      <c r="A302" s="26"/>
      <c r="B302" s="26"/>
      <c r="C302" s="14"/>
      <c r="D302" s="27"/>
      <c r="E302" s="14"/>
      <c r="F302" s="28"/>
      <c r="G302" s="29"/>
      <c r="H302" s="29"/>
      <c r="I302" s="29"/>
      <c r="J302" s="29"/>
      <c r="K302" s="29"/>
      <c r="L302" s="29"/>
      <c r="M302" s="29"/>
      <c r="N302" s="30"/>
      <c r="O302" s="7"/>
    </row>
    <row r="303" spans="1:15" ht="18.75" customHeight="1" outlineLevel="1">
      <c r="A303" s="26"/>
      <c r="B303" s="26"/>
      <c r="C303" s="14"/>
      <c r="D303" s="27"/>
      <c r="E303" s="198" t="s">
        <v>759</v>
      </c>
      <c r="F303" s="28"/>
      <c r="G303" s="29"/>
      <c r="H303" s="29"/>
      <c r="I303" s="29"/>
      <c r="J303" s="29"/>
      <c r="K303" s="29"/>
      <c r="L303" s="29"/>
      <c r="M303" s="29"/>
      <c r="N303" s="30"/>
      <c r="O303" s="7"/>
    </row>
    <row r="304" spans="1:15" s="6" customFormat="1" ht="15.95" customHeight="1" outlineLevel="2">
      <c r="A304" s="20">
        <v>31</v>
      </c>
      <c r="B304" s="20" t="s">
        <v>31</v>
      </c>
      <c r="C304" s="21" t="s">
        <v>24</v>
      </c>
      <c r="D304" s="22">
        <v>30289475</v>
      </c>
      <c r="E304" s="21" t="s">
        <v>241</v>
      </c>
      <c r="F304" s="23">
        <v>1114527000</v>
      </c>
      <c r="G304" s="10">
        <v>0</v>
      </c>
      <c r="H304" s="10">
        <v>106625651</v>
      </c>
      <c r="I304" s="10">
        <v>0</v>
      </c>
      <c r="J304" s="10">
        <v>0</v>
      </c>
      <c r="K304" s="10">
        <v>0</v>
      </c>
      <c r="L304" s="10">
        <v>106625651</v>
      </c>
      <c r="M304" s="10">
        <v>1007901349</v>
      </c>
      <c r="N304" s="11" t="s">
        <v>27</v>
      </c>
      <c r="O304" s="21" t="s">
        <v>724</v>
      </c>
    </row>
    <row r="305" spans="1:15" s="6" customFormat="1" ht="15.95" customHeight="1" outlineLevel="2">
      <c r="A305" s="20">
        <v>29</v>
      </c>
      <c r="B305" s="20" t="s">
        <v>31</v>
      </c>
      <c r="C305" s="21" t="s">
        <v>24</v>
      </c>
      <c r="D305" s="22">
        <v>40004594</v>
      </c>
      <c r="E305" s="21" t="s">
        <v>245</v>
      </c>
      <c r="F305" s="23">
        <v>356990000</v>
      </c>
      <c r="G305" s="10">
        <v>0</v>
      </c>
      <c r="H305" s="10">
        <v>356990000</v>
      </c>
      <c r="I305" s="10">
        <v>0</v>
      </c>
      <c r="J305" s="10">
        <v>0</v>
      </c>
      <c r="K305" s="10">
        <v>0</v>
      </c>
      <c r="L305" s="10">
        <v>356990000</v>
      </c>
      <c r="M305" s="10">
        <v>0</v>
      </c>
      <c r="N305" s="11" t="s">
        <v>41</v>
      </c>
      <c r="O305" s="21" t="s">
        <v>724</v>
      </c>
    </row>
    <row r="306" spans="1:15" ht="18.75" customHeight="1" outlineLevel="1">
      <c r="A306" s="26"/>
      <c r="B306" s="26"/>
      <c r="C306" s="14"/>
      <c r="D306" s="27"/>
      <c r="E306" s="199" t="s">
        <v>760</v>
      </c>
      <c r="F306" s="201">
        <v>1471517000</v>
      </c>
      <c r="G306" s="201">
        <v>0</v>
      </c>
      <c r="H306" s="201">
        <v>463615651</v>
      </c>
      <c r="I306" s="201">
        <v>0</v>
      </c>
      <c r="J306" s="201">
        <v>0</v>
      </c>
      <c r="K306" s="201">
        <v>0</v>
      </c>
      <c r="L306" s="201">
        <v>463615651</v>
      </c>
      <c r="M306" s="201">
        <v>1007901349</v>
      </c>
      <c r="N306" s="30"/>
      <c r="O306" s="7"/>
    </row>
    <row r="307" spans="1:15" ht="18.75" customHeight="1" outlineLevel="1">
      <c r="A307" s="26"/>
      <c r="B307" s="26"/>
      <c r="C307" s="14"/>
      <c r="D307" s="27"/>
      <c r="E307" s="14"/>
      <c r="F307" s="28"/>
      <c r="G307" s="29"/>
      <c r="H307" s="29"/>
      <c r="I307" s="29"/>
      <c r="J307" s="29"/>
      <c r="K307" s="29"/>
      <c r="L307" s="29"/>
      <c r="M307" s="29"/>
      <c r="N307" s="30"/>
      <c r="O307" s="7"/>
    </row>
    <row r="308" spans="1:15" s="285" customFormat="1" ht="24.75" customHeight="1" outlineLevel="1">
      <c r="A308" s="278"/>
      <c r="B308" s="278"/>
      <c r="C308" s="280"/>
      <c r="D308" s="279"/>
      <c r="E308" s="281" t="s">
        <v>572</v>
      </c>
      <c r="F308" s="282">
        <v>5105578661</v>
      </c>
      <c r="G308" s="282">
        <v>2585484568</v>
      </c>
      <c r="H308" s="282">
        <v>1179133744</v>
      </c>
      <c r="I308" s="282">
        <v>99000784</v>
      </c>
      <c r="J308" s="282">
        <v>0</v>
      </c>
      <c r="K308" s="282">
        <v>99000784</v>
      </c>
      <c r="L308" s="282">
        <v>1080132960</v>
      </c>
      <c r="M308" s="282">
        <v>1340960349</v>
      </c>
      <c r="N308" s="286"/>
      <c r="O308" s="284"/>
    </row>
    <row r="309" spans="1:15" ht="18.75" customHeight="1" outlineLevel="1">
      <c r="A309" s="26"/>
      <c r="B309" s="26"/>
      <c r="C309" s="14"/>
      <c r="D309" s="27"/>
      <c r="E309" s="14"/>
      <c r="F309" s="28"/>
      <c r="G309" s="29"/>
      <c r="H309" s="29"/>
      <c r="I309" s="29"/>
      <c r="J309" s="29"/>
      <c r="K309" s="29"/>
      <c r="L309" s="29"/>
      <c r="M309" s="29"/>
      <c r="N309" s="30"/>
      <c r="O309" s="7"/>
    </row>
    <row r="310" spans="1:15" ht="26.25" customHeight="1" outlineLevel="1">
      <c r="A310" s="26"/>
      <c r="B310" s="26"/>
      <c r="C310" s="14"/>
      <c r="D310" s="27"/>
      <c r="E310" s="32" t="s">
        <v>247</v>
      </c>
      <c r="F310" s="28"/>
      <c r="G310" s="29"/>
      <c r="H310" s="29"/>
      <c r="I310" s="29"/>
      <c r="J310" s="29"/>
      <c r="K310" s="29"/>
      <c r="L310" s="29"/>
      <c r="M310" s="29"/>
      <c r="N310" s="30"/>
      <c r="O310" s="7"/>
    </row>
    <row r="311" spans="1:15" ht="18.75" customHeight="1" outlineLevel="1">
      <c r="A311" s="26"/>
      <c r="B311" s="26"/>
      <c r="C311" s="14"/>
      <c r="D311" s="27"/>
      <c r="E311" s="198" t="s">
        <v>766</v>
      </c>
      <c r="F311" s="28"/>
      <c r="G311" s="29"/>
      <c r="H311" s="29"/>
      <c r="I311" s="29"/>
      <c r="J311" s="29"/>
      <c r="K311" s="29"/>
      <c r="L311" s="29"/>
      <c r="M311" s="29"/>
      <c r="N311" s="30"/>
      <c r="O311" s="7"/>
    </row>
    <row r="312" spans="1:15" s="6" customFormat="1" ht="15.95" customHeight="1" outlineLevel="2">
      <c r="A312" s="20">
        <v>31</v>
      </c>
      <c r="B312" s="20" t="s">
        <v>23</v>
      </c>
      <c r="C312" s="21" t="s">
        <v>59</v>
      </c>
      <c r="D312" s="22">
        <v>30117895</v>
      </c>
      <c r="E312" s="21" t="s">
        <v>248</v>
      </c>
      <c r="F312" s="23">
        <v>8965000</v>
      </c>
      <c r="G312" s="10">
        <v>6470000</v>
      </c>
      <c r="H312" s="10">
        <v>2495000</v>
      </c>
      <c r="I312" s="10">
        <v>0</v>
      </c>
      <c r="J312" s="10">
        <v>0</v>
      </c>
      <c r="K312" s="10">
        <v>0</v>
      </c>
      <c r="L312" s="10">
        <v>2495000</v>
      </c>
      <c r="M312" s="10">
        <v>0</v>
      </c>
      <c r="N312" s="11" t="s">
        <v>27</v>
      </c>
      <c r="O312" s="21" t="s">
        <v>723</v>
      </c>
    </row>
    <row r="313" spans="1:15" s="6" customFormat="1" ht="15.95" customHeight="1" outlineLevel="2">
      <c r="A313" s="20">
        <v>31</v>
      </c>
      <c r="B313" s="20" t="s">
        <v>23</v>
      </c>
      <c r="C313" s="21" t="s">
        <v>24</v>
      </c>
      <c r="D313" s="22">
        <v>30117891</v>
      </c>
      <c r="E313" s="21" t="s">
        <v>249</v>
      </c>
      <c r="F313" s="23">
        <v>254664000</v>
      </c>
      <c r="G313" s="10">
        <v>1539000</v>
      </c>
      <c r="H313" s="10">
        <v>253125000</v>
      </c>
      <c r="I313" s="10">
        <v>0</v>
      </c>
      <c r="J313" s="10">
        <v>1077000</v>
      </c>
      <c r="K313" s="10">
        <v>1077000</v>
      </c>
      <c r="L313" s="10">
        <v>252048000</v>
      </c>
      <c r="M313" s="10">
        <v>0</v>
      </c>
      <c r="N313" s="11" t="s">
        <v>27</v>
      </c>
      <c r="O313" s="21" t="s">
        <v>723</v>
      </c>
    </row>
    <row r="314" spans="1:15" s="6" customFormat="1" ht="15.95" customHeight="1" outlineLevel="2">
      <c r="A314" s="20">
        <v>33</v>
      </c>
      <c r="B314" s="20" t="s">
        <v>54</v>
      </c>
      <c r="C314" s="21" t="s">
        <v>24</v>
      </c>
      <c r="D314" s="22" t="s">
        <v>54</v>
      </c>
      <c r="E314" s="21" t="s">
        <v>55</v>
      </c>
      <c r="F314" s="23">
        <v>200000000</v>
      </c>
      <c r="G314" s="10">
        <v>0</v>
      </c>
      <c r="H314" s="276">
        <v>200000000</v>
      </c>
      <c r="I314" s="10">
        <v>86472153</v>
      </c>
      <c r="J314" s="10">
        <v>4405031</v>
      </c>
      <c r="K314" s="10">
        <v>90877184</v>
      </c>
      <c r="L314" s="10">
        <v>109122816</v>
      </c>
      <c r="M314" s="10">
        <v>0</v>
      </c>
      <c r="N314" s="11" t="s">
        <v>56</v>
      </c>
      <c r="O314" s="21" t="s">
        <v>723</v>
      </c>
    </row>
    <row r="315" spans="1:15" ht="18.75" customHeight="1" outlineLevel="1">
      <c r="A315" s="26"/>
      <c r="B315" s="26"/>
      <c r="C315" s="14"/>
      <c r="D315" s="27"/>
      <c r="E315" s="199" t="s">
        <v>768</v>
      </c>
      <c r="F315" s="201">
        <v>463629000</v>
      </c>
      <c r="G315" s="201">
        <v>8009000</v>
      </c>
      <c r="H315" s="201">
        <v>455620000</v>
      </c>
      <c r="I315" s="201">
        <v>86472153</v>
      </c>
      <c r="J315" s="201">
        <v>5482031</v>
      </c>
      <c r="K315" s="201">
        <v>91954184</v>
      </c>
      <c r="L315" s="201">
        <v>363665816</v>
      </c>
      <c r="M315" s="201">
        <v>0</v>
      </c>
      <c r="N315" s="30"/>
      <c r="O315" s="7"/>
    </row>
    <row r="316" spans="1:15" ht="18.75" customHeight="1" outlineLevel="1">
      <c r="A316" s="26"/>
      <c r="B316" s="26"/>
      <c r="C316" s="14"/>
      <c r="D316" s="27"/>
      <c r="E316" s="14"/>
      <c r="F316" s="28"/>
      <c r="G316" s="29"/>
      <c r="H316" s="29"/>
      <c r="I316" s="29"/>
      <c r="J316" s="29"/>
      <c r="K316" s="29"/>
      <c r="L316" s="29"/>
      <c r="M316" s="29"/>
      <c r="N316" s="30"/>
      <c r="O316" s="7"/>
    </row>
    <row r="317" spans="1:15" ht="18.75" customHeight="1" outlineLevel="1">
      <c r="A317" s="26"/>
      <c r="B317" s="26"/>
      <c r="C317" s="14"/>
      <c r="D317" s="27"/>
      <c r="E317" s="198" t="s">
        <v>765</v>
      </c>
      <c r="F317" s="28"/>
      <c r="G317" s="29"/>
      <c r="H317" s="29"/>
      <c r="I317" s="29"/>
      <c r="J317" s="29"/>
      <c r="K317" s="29"/>
      <c r="L317" s="29"/>
      <c r="M317" s="29"/>
      <c r="N317" s="30"/>
      <c r="O317" s="7"/>
    </row>
    <row r="318" spans="1:15" s="6" customFormat="1" ht="15.95" customHeight="1" outlineLevel="2">
      <c r="A318" s="20">
        <v>31</v>
      </c>
      <c r="B318" s="20" t="s">
        <v>31</v>
      </c>
      <c r="C318" s="21" t="s">
        <v>24</v>
      </c>
      <c r="D318" s="22">
        <v>30115466</v>
      </c>
      <c r="E318" s="21" t="s">
        <v>251</v>
      </c>
      <c r="F318" s="23">
        <v>274442000</v>
      </c>
      <c r="G318" s="10">
        <v>0</v>
      </c>
      <c r="H318" s="10">
        <v>63722100</v>
      </c>
      <c r="I318" s="10">
        <v>0</v>
      </c>
      <c r="J318" s="10">
        <v>0</v>
      </c>
      <c r="K318" s="10">
        <v>0</v>
      </c>
      <c r="L318" s="10">
        <v>63722100</v>
      </c>
      <c r="M318" s="10">
        <v>210719900</v>
      </c>
      <c r="N318" s="11" t="s">
        <v>27</v>
      </c>
      <c r="O318" s="21" t="s">
        <v>756</v>
      </c>
    </row>
    <row r="319" spans="1:15" ht="18.75" customHeight="1" outlineLevel="1">
      <c r="A319" s="26"/>
      <c r="B319" s="26"/>
      <c r="C319" s="14"/>
      <c r="D319" s="27"/>
      <c r="E319" s="199" t="s">
        <v>767</v>
      </c>
      <c r="F319" s="201">
        <v>274442000</v>
      </c>
      <c r="G319" s="201">
        <v>0</v>
      </c>
      <c r="H319" s="201">
        <v>63722100</v>
      </c>
      <c r="I319" s="201">
        <v>0</v>
      </c>
      <c r="J319" s="201">
        <v>0</v>
      </c>
      <c r="K319" s="201">
        <v>0</v>
      </c>
      <c r="L319" s="201">
        <v>63722100</v>
      </c>
      <c r="M319" s="201">
        <v>210719900</v>
      </c>
      <c r="N319" s="30"/>
      <c r="O319" s="7"/>
    </row>
    <row r="320" spans="1:15" ht="18.75" customHeight="1" outlineLevel="1">
      <c r="A320" s="26"/>
      <c r="B320" s="26"/>
      <c r="C320" s="14"/>
      <c r="D320" s="27"/>
      <c r="E320" s="14"/>
      <c r="F320" s="28"/>
      <c r="G320" s="29"/>
      <c r="H320" s="29"/>
      <c r="I320" s="29"/>
      <c r="J320" s="29"/>
      <c r="K320" s="29"/>
      <c r="L320" s="29"/>
      <c r="M320" s="29"/>
      <c r="N320" s="30"/>
      <c r="O320" s="7"/>
    </row>
    <row r="321" spans="1:15" ht="18.75" customHeight="1" outlineLevel="1">
      <c r="A321" s="26"/>
      <c r="B321" s="26"/>
      <c r="C321" s="14"/>
      <c r="D321" s="27"/>
      <c r="E321" s="198" t="s">
        <v>759</v>
      </c>
      <c r="F321" s="28"/>
      <c r="G321" s="29"/>
      <c r="H321" s="29"/>
      <c r="I321" s="29"/>
      <c r="J321" s="29"/>
      <c r="K321" s="29"/>
      <c r="L321" s="29"/>
      <c r="M321" s="29"/>
      <c r="N321" s="30"/>
      <c r="O321" s="7"/>
    </row>
    <row r="322" spans="1:15" s="6" customFormat="1" ht="15.95" customHeight="1" outlineLevel="2">
      <c r="A322" s="20">
        <v>31</v>
      </c>
      <c r="B322" s="20" t="s">
        <v>97</v>
      </c>
      <c r="C322" s="21" t="s">
        <v>24</v>
      </c>
      <c r="D322" s="22">
        <v>30476690</v>
      </c>
      <c r="E322" s="21" t="s">
        <v>573</v>
      </c>
      <c r="F322" s="23">
        <v>346786000</v>
      </c>
      <c r="G322" s="10">
        <v>0</v>
      </c>
      <c r="H322" s="10">
        <v>346786000</v>
      </c>
      <c r="I322" s="10">
        <v>0</v>
      </c>
      <c r="J322" s="10">
        <v>0</v>
      </c>
      <c r="K322" s="10">
        <v>0</v>
      </c>
      <c r="L322" s="10">
        <v>346786000</v>
      </c>
      <c r="M322" s="10">
        <v>0</v>
      </c>
      <c r="N322" s="11" t="s">
        <v>27</v>
      </c>
      <c r="O322" s="21" t="s">
        <v>724</v>
      </c>
    </row>
    <row r="323" spans="1:15" s="6" customFormat="1" ht="15.95" customHeight="1" outlineLevel="2">
      <c r="A323" s="20">
        <v>29</v>
      </c>
      <c r="B323" s="20" t="s">
        <v>23</v>
      </c>
      <c r="C323" s="21" t="s">
        <v>24</v>
      </c>
      <c r="D323" s="22">
        <v>40003228</v>
      </c>
      <c r="E323" s="21" t="s">
        <v>256</v>
      </c>
      <c r="F323" s="23">
        <v>170000000</v>
      </c>
      <c r="G323" s="10">
        <v>0</v>
      </c>
      <c r="H323" s="10">
        <v>170000000</v>
      </c>
      <c r="I323" s="10">
        <v>0</v>
      </c>
      <c r="J323" s="10">
        <v>0</v>
      </c>
      <c r="K323" s="10">
        <v>0</v>
      </c>
      <c r="L323" s="10">
        <v>170000000</v>
      </c>
      <c r="M323" s="10">
        <v>0</v>
      </c>
      <c r="N323" s="11" t="s">
        <v>41</v>
      </c>
      <c r="O323" s="21" t="s">
        <v>724</v>
      </c>
    </row>
    <row r="324" spans="1:15" ht="18.75" customHeight="1" outlineLevel="1">
      <c r="A324" s="26"/>
      <c r="B324" s="26"/>
      <c r="C324" s="14"/>
      <c r="D324" s="27"/>
      <c r="E324" s="199" t="s">
        <v>760</v>
      </c>
      <c r="F324" s="201">
        <v>516786000</v>
      </c>
      <c r="G324" s="201">
        <v>0</v>
      </c>
      <c r="H324" s="201">
        <v>516786000</v>
      </c>
      <c r="I324" s="201">
        <v>0</v>
      </c>
      <c r="J324" s="201">
        <v>0</v>
      </c>
      <c r="K324" s="201">
        <v>0</v>
      </c>
      <c r="L324" s="201">
        <v>516786000</v>
      </c>
      <c r="M324" s="201">
        <v>0</v>
      </c>
      <c r="N324" s="30"/>
      <c r="O324" s="7"/>
    </row>
    <row r="325" spans="1:15" ht="18.75" customHeight="1" outlineLevel="1">
      <c r="A325" s="26"/>
      <c r="B325" s="26"/>
      <c r="C325" s="14"/>
      <c r="D325" s="27"/>
      <c r="E325" s="14"/>
      <c r="F325" s="28"/>
      <c r="G325" s="29"/>
      <c r="H325" s="29"/>
      <c r="I325" s="29"/>
      <c r="J325" s="29"/>
      <c r="K325" s="29"/>
      <c r="L325" s="29"/>
      <c r="M325" s="29"/>
      <c r="N325" s="30"/>
      <c r="O325" s="7"/>
    </row>
    <row r="326" spans="1:15" s="285" customFormat="1" ht="24.75" customHeight="1" outlineLevel="1">
      <c r="A326" s="278"/>
      <c r="B326" s="278"/>
      <c r="C326" s="280"/>
      <c r="D326" s="279"/>
      <c r="E326" s="281" t="s">
        <v>574</v>
      </c>
      <c r="F326" s="282">
        <v>1254857000</v>
      </c>
      <c r="G326" s="282">
        <v>8009000</v>
      </c>
      <c r="H326" s="282">
        <v>1036128100</v>
      </c>
      <c r="I326" s="282">
        <v>86472153</v>
      </c>
      <c r="J326" s="282">
        <v>5482031</v>
      </c>
      <c r="K326" s="282">
        <v>91954184</v>
      </c>
      <c r="L326" s="282">
        <v>944173916</v>
      </c>
      <c r="M326" s="282">
        <v>210719900</v>
      </c>
      <c r="N326" s="286"/>
      <c r="O326" s="284"/>
    </row>
    <row r="327" spans="1:15" ht="18.75" customHeight="1" outlineLevel="1">
      <c r="A327" s="26"/>
      <c r="B327" s="26"/>
      <c r="C327" s="14"/>
      <c r="D327" s="27"/>
      <c r="E327" s="14"/>
      <c r="F327" s="28"/>
      <c r="G327" s="29"/>
      <c r="H327" s="29"/>
      <c r="I327" s="29"/>
      <c r="J327" s="29"/>
      <c r="K327" s="29"/>
      <c r="L327" s="29"/>
      <c r="M327" s="29"/>
      <c r="N327" s="30"/>
      <c r="O327" s="7"/>
    </row>
    <row r="328" spans="1:15" ht="26.25" customHeight="1" outlineLevel="1">
      <c r="A328" s="26"/>
      <c r="B328" s="26"/>
      <c r="C328" s="14"/>
      <c r="D328" s="27"/>
      <c r="E328" s="32" t="s">
        <v>257</v>
      </c>
      <c r="F328" s="28"/>
      <c r="G328" s="29"/>
      <c r="H328" s="29"/>
      <c r="I328" s="29"/>
      <c r="J328" s="29"/>
      <c r="K328" s="29"/>
      <c r="L328" s="29"/>
      <c r="M328" s="29"/>
      <c r="N328" s="30"/>
      <c r="O328" s="7"/>
    </row>
    <row r="329" spans="1:15" ht="18.75" customHeight="1" outlineLevel="1">
      <c r="A329" s="26"/>
      <c r="B329" s="26"/>
      <c r="C329" s="14"/>
      <c r="D329" s="27"/>
      <c r="E329" s="198" t="s">
        <v>766</v>
      </c>
      <c r="F329" s="28"/>
      <c r="G329" s="29"/>
      <c r="H329" s="29"/>
      <c r="I329" s="29"/>
      <c r="J329" s="29"/>
      <c r="K329" s="29"/>
      <c r="L329" s="29"/>
      <c r="M329" s="29"/>
      <c r="N329" s="30"/>
      <c r="O329" s="7"/>
    </row>
    <row r="330" spans="1:15" s="6" customFormat="1" ht="15.95" customHeight="1" outlineLevel="2">
      <c r="A330" s="20">
        <v>31</v>
      </c>
      <c r="B330" s="20" t="s">
        <v>23</v>
      </c>
      <c r="C330" s="21" t="s">
        <v>24</v>
      </c>
      <c r="D330" s="22">
        <v>30064230</v>
      </c>
      <c r="E330" s="21" t="s">
        <v>258</v>
      </c>
      <c r="F330" s="23">
        <v>2746936000</v>
      </c>
      <c r="G330" s="10">
        <v>71794620</v>
      </c>
      <c r="H330" s="276">
        <v>314567885</v>
      </c>
      <c r="I330" s="10">
        <v>231354101</v>
      </c>
      <c r="J330" s="10">
        <v>55219533</v>
      </c>
      <c r="K330" s="10">
        <v>286573634</v>
      </c>
      <c r="L330" s="10">
        <v>27994251</v>
      </c>
      <c r="M330" s="10">
        <v>2360573495</v>
      </c>
      <c r="N330" s="11" t="s">
        <v>27</v>
      </c>
      <c r="O330" s="21" t="s">
        <v>723</v>
      </c>
    </row>
    <row r="331" spans="1:15" s="6" customFormat="1" ht="15.95" customHeight="1" outlineLevel="2">
      <c r="A331" s="20">
        <v>31</v>
      </c>
      <c r="B331" s="20" t="s">
        <v>31</v>
      </c>
      <c r="C331" s="21" t="s">
        <v>24</v>
      </c>
      <c r="D331" s="22">
        <v>30066636</v>
      </c>
      <c r="E331" s="21" t="s">
        <v>261</v>
      </c>
      <c r="F331" s="23">
        <v>2161821134</v>
      </c>
      <c r="G331" s="10">
        <v>1717468097</v>
      </c>
      <c r="H331" s="10">
        <v>402789253</v>
      </c>
      <c r="I331" s="10">
        <v>2789253</v>
      </c>
      <c r="J331" s="10">
        <v>0</v>
      </c>
      <c r="K331" s="10">
        <v>2789253</v>
      </c>
      <c r="L331" s="10">
        <v>400000000</v>
      </c>
      <c r="M331" s="10">
        <v>41563784</v>
      </c>
      <c r="N331" s="11" t="s">
        <v>27</v>
      </c>
      <c r="O331" s="21" t="s">
        <v>723</v>
      </c>
    </row>
    <row r="332" spans="1:15" s="6" customFormat="1" ht="15.95" customHeight="1" outlineLevel="2">
      <c r="A332" s="20">
        <v>33</v>
      </c>
      <c r="B332" s="20" t="s">
        <v>54</v>
      </c>
      <c r="C332" s="21" t="s">
        <v>24</v>
      </c>
      <c r="D332" s="22" t="s">
        <v>54</v>
      </c>
      <c r="E332" s="21" t="s">
        <v>55</v>
      </c>
      <c r="F332" s="23">
        <v>200000000</v>
      </c>
      <c r="G332" s="10">
        <v>0</v>
      </c>
      <c r="H332" s="276">
        <v>200000000</v>
      </c>
      <c r="I332" s="10">
        <v>0</v>
      </c>
      <c r="J332" s="10">
        <v>0</v>
      </c>
      <c r="K332" s="10">
        <v>0</v>
      </c>
      <c r="L332" s="10">
        <v>200000000</v>
      </c>
      <c r="M332" s="10">
        <v>0</v>
      </c>
      <c r="N332" s="11" t="s">
        <v>56</v>
      </c>
      <c r="O332" s="21" t="s">
        <v>723</v>
      </c>
    </row>
    <row r="333" spans="1:15" ht="18.75" customHeight="1" outlineLevel="1">
      <c r="A333" s="26"/>
      <c r="B333" s="26"/>
      <c r="C333" s="14"/>
      <c r="D333" s="27"/>
      <c r="E333" s="199" t="s">
        <v>768</v>
      </c>
      <c r="F333" s="201">
        <v>5108757134</v>
      </c>
      <c r="G333" s="201">
        <v>1789262717</v>
      </c>
      <c r="H333" s="201">
        <v>917357138</v>
      </c>
      <c r="I333" s="201">
        <v>234143354</v>
      </c>
      <c r="J333" s="201">
        <v>55219533</v>
      </c>
      <c r="K333" s="201">
        <v>289362887</v>
      </c>
      <c r="L333" s="201">
        <v>627994251</v>
      </c>
      <c r="M333" s="201">
        <v>2402137279</v>
      </c>
      <c r="N333" s="30"/>
      <c r="O333" s="7"/>
    </row>
    <row r="334" spans="1:15" s="275" customFormat="1" ht="18.75" customHeight="1" outlineLevel="1">
      <c r="A334" s="26"/>
      <c r="B334" s="26"/>
      <c r="C334" s="14"/>
      <c r="D334" s="27"/>
      <c r="E334" s="14"/>
      <c r="F334" s="28"/>
      <c r="G334" s="29"/>
      <c r="H334" s="29"/>
      <c r="I334" s="29"/>
      <c r="J334" s="29"/>
      <c r="K334" s="29"/>
      <c r="L334" s="29"/>
      <c r="M334" s="29"/>
      <c r="N334" s="30"/>
      <c r="O334" s="7"/>
    </row>
    <row r="335" spans="1:15" s="275" customFormat="1" ht="18.75" customHeight="1" outlineLevel="1">
      <c r="A335" s="26"/>
      <c r="B335" s="26"/>
      <c r="C335" s="14"/>
      <c r="D335" s="27"/>
      <c r="E335" s="198" t="s">
        <v>765</v>
      </c>
      <c r="F335" s="28"/>
      <c r="G335" s="29"/>
      <c r="H335" s="29"/>
      <c r="I335" s="29"/>
      <c r="J335" s="29"/>
      <c r="K335" s="29"/>
      <c r="L335" s="29"/>
      <c r="M335" s="29"/>
      <c r="N335" s="30"/>
      <c r="O335" s="7"/>
    </row>
    <row r="336" spans="1:15" s="6" customFormat="1" ht="15.95" customHeight="1" outlineLevel="2">
      <c r="A336" s="20">
        <v>29</v>
      </c>
      <c r="B336" s="20" t="s">
        <v>31</v>
      </c>
      <c r="C336" s="21" t="s">
        <v>24</v>
      </c>
      <c r="D336" s="22">
        <v>30396974</v>
      </c>
      <c r="E336" s="21" t="s">
        <v>268</v>
      </c>
      <c r="F336" s="23">
        <v>2414287000</v>
      </c>
      <c r="G336" s="10">
        <v>0</v>
      </c>
      <c r="H336" s="10">
        <v>10000000</v>
      </c>
      <c r="I336" s="10">
        <v>0</v>
      </c>
      <c r="J336" s="10">
        <v>0</v>
      </c>
      <c r="K336" s="10">
        <v>0</v>
      </c>
      <c r="L336" s="10">
        <v>10000000</v>
      </c>
      <c r="M336" s="10">
        <v>2404287000</v>
      </c>
      <c r="N336" s="11" t="s">
        <v>41</v>
      </c>
      <c r="O336" s="21" t="s">
        <v>756</v>
      </c>
    </row>
    <row r="337" spans="1:15" s="6" customFormat="1" ht="15.95" customHeight="1" outlineLevel="2">
      <c r="A337" s="20">
        <v>31</v>
      </c>
      <c r="B337" s="20" t="s">
        <v>23</v>
      </c>
      <c r="C337" s="21" t="s">
        <v>24</v>
      </c>
      <c r="D337" s="22">
        <v>40005578</v>
      </c>
      <c r="E337" s="21" t="s">
        <v>262</v>
      </c>
      <c r="F337" s="23">
        <v>221924000</v>
      </c>
      <c r="G337" s="10">
        <v>0</v>
      </c>
      <c r="H337" s="10">
        <v>72030000</v>
      </c>
      <c r="I337" s="10">
        <v>0</v>
      </c>
      <c r="J337" s="10">
        <v>0</v>
      </c>
      <c r="K337" s="10">
        <v>0</v>
      </c>
      <c r="L337" s="10">
        <v>72030000</v>
      </c>
      <c r="M337" s="10">
        <v>149894000</v>
      </c>
      <c r="N337" s="11" t="s">
        <v>27</v>
      </c>
      <c r="O337" s="21" t="s">
        <v>722</v>
      </c>
    </row>
    <row r="338" spans="1:15" s="6" customFormat="1" ht="15.95" customHeight="1" outlineLevel="2">
      <c r="A338" s="20">
        <v>31</v>
      </c>
      <c r="B338" s="20" t="s">
        <v>23</v>
      </c>
      <c r="C338" s="21" t="s">
        <v>24</v>
      </c>
      <c r="D338" s="22">
        <v>40001254</v>
      </c>
      <c r="E338" s="21" t="s">
        <v>263</v>
      </c>
      <c r="F338" s="23">
        <v>206459000</v>
      </c>
      <c r="G338" s="10">
        <v>0</v>
      </c>
      <c r="H338" s="10">
        <v>5818050</v>
      </c>
      <c r="I338" s="10">
        <v>0</v>
      </c>
      <c r="J338" s="10">
        <v>0</v>
      </c>
      <c r="K338" s="10">
        <v>0</v>
      </c>
      <c r="L338" s="10">
        <v>5818050</v>
      </c>
      <c r="M338" s="10">
        <v>200640950</v>
      </c>
      <c r="N338" s="11" t="s">
        <v>27</v>
      </c>
      <c r="O338" s="21" t="s">
        <v>722</v>
      </c>
    </row>
    <row r="339" spans="1:15" s="6" customFormat="1" ht="15.95" customHeight="1" outlineLevel="2">
      <c r="A339" s="20">
        <v>31</v>
      </c>
      <c r="B339" s="20" t="s">
        <v>31</v>
      </c>
      <c r="C339" s="21" t="s">
        <v>24</v>
      </c>
      <c r="D339" s="22">
        <v>30485342</v>
      </c>
      <c r="E339" s="21" t="s">
        <v>264</v>
      </c>
      <c r="F339" s="23">
        <v>837451000</v>
      </c>
      <c r="G339" s="10">
        <v>0</v>
      </c>
      <c r="H339" s="10">
        <v>64765705</v>
      </c>
      <c r="I339" s="10">
        <v>0</v>
      </c>
      <c r="J339" s="10">
        <v>0</v>
      </c>
      <c r="K339" s="10">
        <v>0</v>
      </c>
      <c r="L339" s="10">
        <v>64765705</v>
      </c>
      <c r="M339" s="10">
        <v>772685295</v>
      </c>
      <c r="N339" s="11" t="s">
        <v>41</v>
      </c>
      <c r="O339" s="21" t="s">
        <v>722</v>
      </c>
    </row>
    <row r="340" spans="1:15" s="275" customFormat="1" ht="18.75" customHeight="1" outlineLevel="1">
      <c r="A340" s="26"/>
      <c r="B340" s="26"/>
      <c r="C340" s="14"/>
      <c r="D340" s="27"/>
      <c r="E340" s="199" t="s">
        <v>767</v>
      </c>
      <c r="F340" s="201">
        <v>3680121000</v>
      </c>
      <c r="G340" s="201">
        <v>0</v>
      </c>
      <c r="H340" s="201">
        <v>152613755</v>
      </c>
      <c r="I340" s="201">
        <v>0</v>
      </c>
      <c r="J340" s="201">
        <v>0</v>
      </c>
      <c r="K340" s="201">
        <v>0</v>
      </c>
      <c r="L340" s="201">
        <v>152613755</v>
      </c>
      <c r="M340" s="201">
        <v>3527507245</v>
      </c>
      <c r="N340" s="30"/>
      <c r="O340" s="7"/>
    </row>
    <row r="341" spans="1:15" ht="18.75" customHeight="1" outlineLevel="1">
      <c r="A341" s="26"/>
      <c r="B341" s="26"/>
      <c r="C341" s="14"/>
      <c r="D341" s="27"/>
      <c r="E341" s="14"/>
      <c r="F341" s="28"/>
      <c r="G341" s="29"/>
      <c r="H341" s="29"/>
      <c r="I341" s="29"/>
      <c r="J341" s="29"/>
      <c r="K341" s="29"/>
      <c r="L341" s="29"/>
      <c r="M341" s="29"/>
      <c r="N341" s="30"/>
      <c r="O341" s="7"/>
    </row>
    <row r="342" spans="1:15" ht="18.75" customHeight="1" outlineLevel="1">
      <c r="A342" s="26"/>
      <c r="B342" s="26"/>
      <c r="C342" s="14"/>
      <c r="D342" s="27"/>
      <c r="E342" s="198" t="s">
        <v>759</v>
      </c>
      <c r="F342" s="28"/>
      <c r="G342" s="29"/>
      <c r="H342" s="29"/>
      <c r="I342" s="29"/>
      <c r="J342" s="29"/>
      <c r="K342" s="29"/>
      <c r="L342" s="29"/>
      <c r="M342" s="29"/>
      <c r="N342" s="30"/>
      <c r="O342" s="7"/>
    </row>
    <row r="343" spans="1:15" s="6" customFormat="1" ht="15.95" customHeight="1" outlineLevel="2">
      <c r="A343" s="20">
        <v>29</v>
      </c>
      <c r="B343" s="20" t="s">
        <v>31</v>
      </c>
      <c r="C343" s="21" t="s">
        <v>24</v>
      </c>
      <c r="D343" s="22">
        <v>30436694</v>
      </c>
      <c r="E343" s="21" t="s">
        <v>260</v>
      </c>
      <c r="F343" s="23">
        <v>488214000</v>
      </c>
      <c r="G343" s="10">
        <v>0</v>
      </c>
      <c r="H343" s="10">
        <v>462983949</v>
      </c>
      <c r="I343" s="10">
        <v>0</v>
      </c>
      <c r="J343" s="10">
        <v>0</v>
      </c>
      <c r="K343" s="10">
        <v>0</v>
      </c>
      <c r="L343" s="10">
        <v>462983949</v>
      </c>
      <c r="M343" s="10">
        <v>25230051</v>
      </c>
      <c r="N343" s="11" t="s">
        <v>41</v>
      </c>
      <c r="O343" s="21" t="s">
        <v>724</v>
      </c>
    </row>
    <row r="344" spans="1:15" s="6" customFormat="1" ht="15.95" customHeight="1" outlineLevel="2">
      <c r="A344" s="20">
        <v>31</v>
      </c>
      <c r="B344" s="20" t="s">
        <v>31</v>
      </c>
      <c r="C344" s="21" t="s">
        <v>24</v>
      </c>
      <c r="D344" s="22">
        <v>30204522</v>
      </c>
      <c r="E344" s="21" t="s">
        <v>265</v>
      </c>
      <c r="F344" s="23">
        <v>1237007000</v>
      </c>
      <c r="G344" s="10">
        <v>0</v>
      </c>
      <c r="H344" s="10">
        <v>2028900</v>
      </c>
      <c r="I344" s="10">
        <v>0</v>
      </c>
      <c r="J344" s="10">
        <v>0</v>
      </c>
      <c r="K344" s="10">
        <v>0</v>
      </c>
      <c r="L344" s="10">
        <v>2028900</v>
      </c>
      <c r="M344" s="10">
        <v>1234978100</v>
      </c>
      <c r="N344" s="11" t="s">
        <v>27</v>
      </c>
      <c r="O344" s="21" t="s">
        <v>724</v>
      </c>
    </row>
    <row r="345" spans="1:15" s="6" customFormat="1" ht="15.95" customHeight="1" outlineLevel="2">
      <c r="A345" s="20">
        <v>31</v>
      </c>
      <c r="B345" s="20" t="s">
        <v>31</v>
      </c>
      <c r="C345" s="21" t="s">
        <v>24</v>
      </c>
      <c r="D345" s="22">
        <v>30485313</v>
      </c>
      <c r="E345" s="21" t="s">
        <v>271</v>
      </c>
      <c r="F345" s="23">
        <v>468032000</v>
      </c>
      <c r="G345" s="10">
        <v>0</v>
      </c>
      <c r="H345" s="10">
        <v>10000000</v>
      </c>
      <c r="I345" s="10">
        <v>0</v>
      </c>
      <c r="J345" s="10">
        <v>0</v>
      </c>
      <c r="K345" s="10">
        <v>0</v>
      </c>
      <c r="L345" s="10">
        <v>10000000</v>
      </c>
      <c r="M345" s="10">
        <v>458032000</v>
      </c>
      <c r="N345" s="11" t="s">
        <v>41</v>
      </c>
      <c r="O345" s="21" t="s">
        <v>724</v>
      </c>
    </row>
    <row r="346" spans="1:15" s="6" customFormat="1" ht="15.95" customHeight="1" outlineLevel="2">
      <c r="A346" s="20">
        <v>31</v>
      </c>
      <c r="B346" s="20" t="s">
        <v>23</v>
      </c>
      <c r="C346" s="21" t="s">
        <v>24</v>
      </c>
      <c r="D346" s="22">
        <v>40005278</v>
      </c>
      <c r="E346" s="21" t="s">
        <v>272</v>
      </c>
      <c r="F346" s="23">
        <v>980817000</v>
      </c>
      <c r="G346" s="10">
        <v>0</v>
      </c>
      <c r="H346" s="10">
        <v>14050000</v>
      </c>
      <c r="I346" s="10">
        <v>0</v>
      </c>
      <c r="J346" s="10">
        <v>0</v>
      </c>
      <c r="K346" s="10">
        <v>0</v>
      </c>
      <c r="L346" s="10">
        <v>14050000</v>
      </c>
      <c r="M346" s="10">
        <v>966767000</v>
      </c>
      <c r="N346" s="11" t="s">
        <v>41</v>
      </c>
      <c r="O346" s="21" t="s">
        <v>724</v>
      </c>
    </row>
    <row r="347" spans="1:15" ht="18.75" customHeight="1" outlineLevel="1">
      <c r="A347" s="26"/>
      <c r="B347" s="26"/>
      <c r="C347" s="14"/>
      <c r="D347" s="27"/>
      <c r="E347" s="199" t="s">
        <v>760</v>
      </c>
      <c r="F347" s="201">
        <v>3174070000</v>
      </c>
      <c r="G347" s="201">
        <v>0</v>
      </c>
      <c r="H347" s="201">
        <v>489062849</v>
      </c>
      <c r="I347" s="201">
        <v>0</v>
      </c>
      <c r="J347" s="201">
        <v>0</v>
      </c>
      <c r="K347" s="201">
        <v>0</v>
      </c>
      <c r="L347" s="201">
        <v>489062849</v>
      </c>
      <c r="M347" s="201">
        <v>2685007151</v>
      </c>
      <c r="N347" s="30"/>
      <c r="O347" s="7"/>
    </row>
    <row r="348" spans="1:15" ht="18.75" customHeight="1" outlineLevel="1">
      <c r="A348" s="26"/>
      <c r="B348" s="26"/>
      <c r="C348" s="14"/>
      <c r="D348" s="27"/>
      <c r="E348" s="14"/>
      <c r="F348" s="28"/>
      <c r="G348" s="29"/>
      <c r="H348" s="29"/>
      <c r="I348" s="29"/>
      <c r="J348" s="29"/>
      <c r="K348" s="29"/>
      <c r="L348" s="29"/>
      <c r="M348" s="29"/>
      <c r="N348" s="30"/>
      <c r="O348" s="7"/>
    </row>
    <row r="349" spans="1:15" s="285" customFormat="1" ht="24.75" customHeight="1" outlineLevel="1">
      <c r="A349" s="278"/>
      <c r="B349" s="278"/>
      <c r="C349" s="280"/>
      <c r="D349" s="279"/>
      <c r="E349" s="281" t="s">
        <v>575</v>
      </c>
      <c r="F349" s="282">
        <v>11962948134</v>
      </c>
      <c r="G349" s="282">
        <v>1789262717</v>
      </c>
      <c r="H349" s="282">
        <v>1559033742</v>
      </c>
      <c r="I349" s="282">
        <v>234143354</v>
      </c>
      <c r="J349" s="282">
        <v>55219533</v>
      </c>
      <c r="K349" s="282">
        <v>289362887</v>
      </c>
      <c r="L349" s="282">
        <v>1269670855</v>
      </c>
      <c r="M349" s="282">
        <v>8614651675</v>
      </c>
      <c r="N349" s="286"/>
      <c r="O349" s="284"/>
    </row>
    <row r="350" spans="1:15" ht="18.75" customHeight="1" outlineLevel="1">
      <c r="A350" s="26"/>
      <c r="B350" s="26"/>
      <c r="C350" s="14"/>
      <c r="D350" s="27"/>
      <c r="E350" s="14"/>
      <c r="F350" s="28"/>
      <c r="G350" s="29"/>
      <c r="H350" s="29"/>
      <c r="I350" s="29"/>
      <c r="J350" s="29"/>
      <c r="K350" s="29"/>
      <c r="L350" s="29"/>
      <c r="M350" s="29"/>
      <c r="N350" s="30"/>
      <c r="O350" s="7"/>
    </row>
    <row r="351" spans="1:15" ht="21" customHeight="1" outlineLevel="1">
      <c r="A351" s="26"/>
      <c r="B351" s="26"/>
      <c r="C351" s="14"/>
      <c r="D351" s="27"/>
      <c r="E351" s="33" t="s">
        <v>123</v>
      </c>
      <c r="F351" s="28"/>
      <c r="G351" s="29"/>
      <c r="H351" s="29"/>
      <c r="I351" s="29"/>
      <c r="J351" s="29"/>
      <c r="K351" s="29"/>
      <c r="L351" s="29"/>
      <c r="M351" s="29"/>
      <c r="N351" s="30"/>
      <c r="O351" s="7"/>
    </row>
    <row r="352" spans="1:15" ht="18.75" customHeight="1" outlineLevel="1">
      <c r="A352" s="26"/>
      <c r="B352" s="26"/>
      <c r="C352" s="14"/>
      <c r="D352" s="27"/>
      <c r="E352" s="198" t="s">
        <v>766</v>
      </c>
      <c r="F352" s="28"/>
      <c r="G352" s="29"/>
      <c r="H352" s="29"/>
      <c r="I352" s="29"/>
      <c r="J352" s="29"/>
      <c r="K352" s="29"/>
      <c r="L352" s="29"/>
      <c r="M352" s="29"/>
      <c r="N352" s="30"/>
      <c r="O352" s="7"/>
    </row>
    <row r="353" spans="1:15" s="6" customFormat="1" ht="15.95" customHeight="1" outlineLevel="2">
      <c r="A353" s="20">
        <v>31</v>
      </c>
      <c r="B353" s="20" t="s">
        <v>185</v>
      </c>
      <c r="C353" s="21" t="s">
        <v>24</v>
      </c>
      <c r="D353" s="22">
        <v>30342773</v>
      </c>
      <c r="E353" s="21" t="s">
        <v>273</v>
      </c>
      <c r="F353" s="23">
        <v>7077521000</v>
      </c>
      <c r="G353" s="10">
        <v>207265970</v>
      </c>
      <c r="H353" s="276">
        <v>1246946433</v>
      </c>
      <c r="I353" s="10">
        <v>874341579</v>
      </c>
      <c r="J353" s="10">
        <v>355976697</v>
      </c>
      <c r="K353" s="10">
        <v>1230318276</v>
      </c>
      <c r="L353" s="10">
        <v>16628157</v>
      </c>
      <c r="M353" s="10">
        <v>5623308597</v>
      </c>
      <c r="N353" s="11" t="s">
        <v>27</v>
      </c>
      <c r="O353" s="21" t="s">
        <v>723</v>
      </c>
    </row>
    <row r="354" spans="1:15" s="6" customFormat="1" ht="15.95" customHeight="1" outlineLevel="2">
      <c r="A354" s="20">
        <v>31</v>
      </c>
      <c r="B354" s="20" t="s">
        <v>23</v>
      </c>
      <c r="C354" s="21" t="s">
        <v>24</v>
      </c>
      <c r="D354" s="22">
        <v>30154323</v>
      </c>
      <c r="E354" s="21" t="s">
        <v>275</v>
      </c>
      <c r="F354" s="23">
        <v>1210122000</v>
      </c>
      <c r="G354" s="10">
        <v>1170710307</v>
      </c>
      <c r="H354" s="10">
        <v>39411693</v>
      </c>
      <c r="I354" s="10">
        <v>10464083</v>
      </c>
      <c r="J354" s="10">
        <v>6094597</v>
      </c>
      <c r="K354" s="10">
        <v>16558680</v>
      </c>
      <c r="L354" s="10">
        <v>22853013</v>
      </c>
      <c r="M354" s="10">
        <v>0</v>
      </c>
      <c r="N354" s="11" t="s">
        <v>27</v>
      </c>
      <c r="O354" s="21" t="s">
        <v>723</v>
      </c>
    </row>
    <row r="355" spans="1:15" s="6" customFormat="1" ht="15.95" customHeight="1" outlineLevel="2">
      <c r="A355" s="20">
        <v>31</v>
      </c>
      <c r="B355" s="20" t="s">
        <v>31</v>
      </c>
      <c r="C355" s="21" t="s">
        <v>24</v>
      </c>
      <c r="D355" s="22">
        <v>30137333</v>
      </c>
      <c r="E355" s="21" t="s">
        <v>281</v>
      </c>
      <c r="F355" s="23">
        <v>632691000</v>
      </c>
      <c r="G355" s="10">
        <v>568181136</v>
      </c>
      <c r="H355" s="10">
        <v>64509864</v>
      </c>
      <c r="I355" s="10">
        <v>55408691</v>
      </c>
      <c r="J355" s="10">
        <v>0</v>
      </c>
      <c r="K355" s="10">
        <v>55408691</v>
      </c>
      <c r="L355" s="10">
        <v>9101173</v>
      </c>
      <c r="M355" s="10">
        <v>0</v>
      </c>
      <c r="N355" s="11" t="s">
        <v>41</v>
      </c>
      <c r="O355" s="21" t="s">
        <v>723</v>
      </c>
    </row>
    <row r="356" spans="1:15" s="6" customFormat="1" ht="15.95" customHeight="1" outlineLevel="2">
      <c r="A356" s="20">
        <v>31</v>
      </c>
      <c r="B356" s="20" t="s">
        <v>23</v>
      </c>
      <c r="C356" s="21" t="s">
        <v>24</v>
      </c>
      <c r="D356" s="22">
        <v>30133755</v>
      </c>
      <c r="E356" s="21" t="s">
        <v>284</v>
      </c>
      <c r="F356" s="23">
        <v>9774474000</v>
      </c>
      <c r="G356" s="10">
        <v>3998661000</v>
      </c>
      <c r="H356" s="10">
        <v>100000000</v>
      </c>
      <c r="I356" s="10">
        <v>0</v>
      </c>
      <c r="J356" s="10">
        <v>0</v>
      </c>
      <c r="K356" s="10">
        <v>0</v>
      </c>
      <c r="L356" s="10">
        <v>100000000</v>
      </c>
      <c r="M356" s="10">
        <v>5675813000</v>
      </c>
      <c r="N356" s="11" t="s">
        <v>41</v>
      </c>
      <c r="O356" s="21" t="s">
        <v>723</v>
      </c>
    </row>
    <row r="357" spans="1:15" s="6" customFormat="1" ht="15.95" customHeight="1" outlineLevel="2">
      <c r="A357" s="20">
        <v>31</v>
      </c>
      <c r="B357" s="20" t="s">
        <v>23</v>
      </c>
      <c r="C357" s="21" t="s">
        <v>24</v>
      </c>
      <c r="D357" s="22" t="s">
        <v>576</v>
      </c>
      <c r="E357" s="21" t="s">
        <v>577</v>
      </c>
      <c r="F357" s="23">
        <v>571269090</v>
      </c>
      <c r="G357" s="10">
        <v>561790732</v>
      </c>
      <c r="H357" s="10">
        <v>9478358</v>
      </c>
      <c r="I357" s="10">
        <v>9478358</v>
      </c>
      <c r="J357" s="10">
        <v>0</v>
      </c>
      <c r="K357" s="10">
        <v>9478358</v>
      </c>
      <c r="L357" s="10">
        <v>0</v>
      </c>
      <c r="M357" s="10">
        <v>0</v>
      </c>
      <c r="N357" s="11" t="s">
        <v>27</v>
      </c>
      <c r="O357" s="21" t="s">
        <v>755</v>
      </c>
    </row>
    <row r="358" spans="1:15" s="6" customFormat="1" ht="15.95" customHeight="1" outlineLevel="2">
      <c r="A358" s="20">
        <v>29</v>
      </c>
      <c r="B358" s="20" t="s">
        <v>31</v>
      </c>
      <c r="C358" s="21" t="s">
        <v>24</v>
      </c>
      <c r="D358" s="22">
        <v>30488884</v>
      </c>
      <c r="E358" s="21" t="s">
        <v>283</v>
      </c>
      <c r="F358" s="23">
        <v>244287458</v>
      </c>
      <c r="G358" s="10">
        <v>20432038</v>
      </c>
      <c r="H358" s="10">
        <v>223855420</v>
      </c>
      <c r="I358" s="10">
        <v>223855420</v>
      </c>
      <c r="J358" s="10">
        <v>0</v>
      </c>
      <c r="K358" s="10">
        <v>223855420</v>
      </c>
      <c r="L358" s="10">
        <v>0</v>
      </c>
      <c r="M358" s="10">
        <v>0</v>
      </c>
      <c r="N358" s="11" t="s">
        <v>41</v>
      </c>
      <c r="O358" s="21" t="s">
        <v>755</v>
      </c>
    </row>
    <row r="359" spans="1:15" s="6" customFormat="1" ht="15.95" customHeight="1" outlineLevel="2">
      <c r="A359" s="20">
        <v>29</v>
      </c>
      <c r="B359" s="20" t="s">
        <v>31</v>
      </c>
      <c r="C359" s="21" t="s">
        <v>24</v>
      </c>
      <c r="D359" s="22">
        <v>40000194</v>
      </c>
      <c r="E359" s="21" t="s">
        <v>282</v>
      </c>
      <c r="F359" s="23">
        <v>1090909583</v>
      </c>
      <c r="G359" s="10">
        <v>934149186</v>
      </c>
      <c r="H359" s="10">
        <v>156760397</v>
      </c>
      <c r="I359" s="10">
        <v>156760397</v>
      </c>
      <c r="J359" s="10">
        <v>0</v>
      </c>
      <c r="K359" s="10">
        <v>156760397</v>
      </c>
      <c r="L359" s="10">
        <v>0</v>
      </c>
      <c r="M359" s="10">
        <v>0</v>
      </c>
      <c r="N359" s="11" t="s">
        <v>41</v>
      </c>
      <c r="O359" s="21" t="s">
        <v>755</v>
      </c>
    </row>
    <row r="360" spans="1:15" ht="18.75" outlineLevel="1">
      <c r="A360" s="26"/>
      <c r="B360" s="26"/>
      <c r="C360" s="14"/>
      <c r="D360" s="27"/>
      <c r="E360" s="199" t="s">
        <v>768</v>
      </c>
      <c r="F360" s="201">
        <v>20601274131</v>
      </c>
      <c r="G360" s="201">
        <v>7461190369</v>
      </c>
      <c r="H360" s="201">
        <v>1840962165</v>
      </c>
      <c r="I360" s="201">
        <v>1330308528</v>
      </c>
      <c r="J360" s="201">
        <v>362071294</v>
      </c>
      <c r="K360" s="201">
        <v>1692379822</v>
      </c>
      <c r="L360" s="201">
        <v>148582343</v>
      </c>
      <c r="M360" s="201">
        <v>11299121597</v>
      </c>
      <c r="N360" s="30"/>
      <c r="O360" s="7"/>
    </row>
    <row r="361" spans="1:15" ht="18.75" customHeight="1" outlineLevel="1">
      <c r="A361" s="26"/>
      <c r="B361" s="26"/>
      <c r="C361" s="14"/>
      <c r="D361" s="27"/>
      <c r="E361" s="14"/>
      <c r="F361" s="28"/>
      <c r="G361" s="29"/>
      <c r="H361" s="29"/>
      <c r="I361" s="29"/>
      <c r="J361" s="29"/>
      <c r="K361" s="29"/>
      <c r="L361" s="29"/>
      <c r="M361" s="29"/>
      <c r="N361" s="30"/>
      <c r="O361" s="7"/>
    </row>
    <row r="362" spans="1:15" ht="18.75" customHeight="1" outlineLevel="1">
      <c r="A362" s="26"/>
      <c r="B362" s="26"/>
      <c r="C362" s="14"/>
      <c r="D362" s="27"/>
      <c r="E362" s="198" t="s">
        <v>765</v>
      </c>
      <c r="F362" s="28"/>
      <c r="G362" s="29"/>
      <c r="H362" s="29"/>
      <c r="I362" s="29"/>
      <c r="J362" s="29"/>
      <c r="K362" s="29"/>
      <c r="L362" s="29"/>
      <c r="M362" s="29"/>
      <c r="N362" s="30"/>
      <c r="O362" s="7"/>
    </row>
    <row r="363" spans="1:15" s="6" customFormat="1" ht="15.95" customHeight="1" outlineLevel="2">
      <c r="A363" s="20">
        <v>31</v>
      </c>
      <c r="B363" s="20" t="s">
        <v>168</v>
      </c>
      <c r="C363" s="21" t="s">
        <v>24</v>
      </c>
      <c r="D363" s="22">
        <v>30077481</v>
      </c>
      <c r="E363" s="21" t="s">
        <v>274</v>
      </c>
      <c r="F363" s="23">
        <v>1906618000</v>
      </c>
      <c r="G363" s="10">
        <v>0</v>
      </c>
      <c r="H363" s="10">
        <v>398870808</v>
      </c>
      <c r="I363" s="10">
        <v>0</v>
      </c>
      <c r="J363" s="10">
        <v>0</v>
      </c>
      <c r="K363" s="10">
        <v>0</v>
      </c>
      <c r="L363" s="10">
        <v>398870808</v>
      </c>
      <c r="M363" s="10">
        <v>1507747192</v>
      </c>
      <c r="N363" s="11" t="s">
        <v>27</v>
      </c>
      <c r="O363" s="21" t="s">
        <v>722</v>
      </c>
    </row>
    <row r="364" spans="1:15" s="6" customFormat="1" ht="15.95" customHeight="1" outlineLevel="2">
      <c r="A364" s="20">
        <v>31</v>
      </c>
      <c r="B364" s="20" t="s">
        <v>31</v>
      </c>
      <c r="C364" s="21" t="s">
        <v>24</v>
      </c>
      <c r="D364" s="22">
        <v>30380331</v>
      </c>
      <c r="E364" s="21" t="s">
        <v>276</v>
      </c>
      <c r="F364" s="23">
        <v>1947580000</v>
      </c>
      <c r="G364" s="10">
        <v>0</v>
      </c>
      <c r="H364" s="10">
        <v>250000000</v>
      </c>
      <c r="I364" s="10">
        <v>0</v>
      </c>
      <c r="J364" s="10">
        <v>0</v>
      </c>
      <c r="K364" s="10">
        <v>0</v>
      </c>
      <c r="L364" s="10">
        <v>250000000</v>
      </c>
      <c r="M364" s="10">
        <v>1697580000</v>
      </c>
      <c r="N364" s="11" t="s">
        <v>27</v>
      </c>
      <c r="O364" s="21" t="s">
        <v>756</v>
      </c>
    </row>
    <row r="365" spans="1:15" ht="18.75" customHeight="1" outlineLevel="1">
      <c r="A365" s="26"/>
      <c r="B365" s="26"/>
      <c r="C365" s="14"/>
      <c r="D365" s="27"/>
      <c r="E365" s="199" t="s">
        <v>767</v>
      </c>
      <c r="F365" s="201">
        <v>3854198000</v>
      </c>
      <c r="G365" s="201">
        <v>0</v>
      </c>
      <c r="H365" s="201">
        <v>648870808</v>
      </c>
      <c r="I365" s="201">
        <v>0</v>
      </c>
      <c r="J365" s="201">
        <v>0</v>
      </c>
      <c r="K365" s="201">
        <v>0</v>
      </c>
      <c r="L365" s="201">
        <v>648870808</v>
      </c>
      <c r="M365" s="201">
        <v>3205327192</v>
      </c>
      <c r="N365" s="30"/>
      <c r="O365" s="7"/>
    </row>
    <row r="366" spans="1:15" ht="18.75" customHeight="1" outlineLevel="1">
      <c r="A366" s="26"/>
      <c r="B366" s="26"/>
      <c r="C366" s="14"/>
      <c r="D366" s="27"/>
      <c r="E366" s="14"/>
      <c r="F366" s="28"/>
      <c r="G366" s="29"/>
      <c r="H366" s="29"/>
      <c r="I366" s="29"/>
      <c r="J366" s="29"/>
      <c r="K366" s="29"/>
      <c r="L366" s="29"/>
      <c r="M366" s="29"/>
      <c r="N366" s="30"/>
      <c r="O366" s="7"/>
    </row>
    <row r="367" spans="1:15" ht="18.75" customHeight="1" outlineLevel="1">
      <c r="A367" s="26"/>
      <c r="B367" s="26"/>
      <c r="C367" s="14"/>
      <c r="D367" s="27"/>
      <c r="E367" s="198" t="s">
        <v>759</v>
      </c>
      <c r="F367" s="28"/>
      <c r="G367" s="29"/>
      <c r="H367" s="29"/>
      <c r="I367" s="29"/>
      <c r="J367" s="29"/>
      <c r="K367" s="29"/>
      <c r="L367" s="29"/>
      <c r="M367" s="29"/>
      <c r="N367" s="30"/>
      <c r="O367" s="7"/>
    </row>
    <row r="368" spans="1:15" s="6" customFormat="1" ht="15.95" customHeight="1" outlineLevel="2">
      <c r="A368" s="20">
        <v>31</v>
      </c>
      <c r="B368" s="20" t="s">
        <v>31</v>
      </c>
      <c r="C368" s="21" t="s">
        <v>24</v>
      </c>
      <c r="D368" s="22">
        <v>30077182</v>
      </c>
      <c r="E368" s="21" t="s">
        <v>279</v>
      </c>
      <c r="F368" s="23">
        <v>2369092000</v>
      </c>
      <c r="G368" s="10">
        <v>9000000</v>
      </c>
      <c r="H368" s="10">
        <v>147769000</v>
      </c>
      <c r="I368" s="10">
        <v>0</v>
      </c>
      <c r="J368" s="10">
        <v>0</v>
      </c>
      <c r="K368" s="10">
        <v>0</v>
      </c>
      <c r="L368" s="10">
        <v>147769000</v>
      </c>
      <c r="M368" s="10">
        <v>2212323000</v>
      </c>
      <c r="N368" s="11" t="s">
        <v>27</v>
      </c>
      <c r="O368" s="21" t="s">
        <v>763</v>
      </c>
    </row>
    <row r="369" spans="1:15" s="6" customFormat="1" ht="15.95" customHeight="1" outlineLevel="2">
      <c r="A369" s="20">
        <v>31</v>
      </c>
      <c r="B369" s="20" t="s">
        <v>23</v>
      </c>
      <c r="C369" s="21" t="s">
        <v>24</v>
      </c>
      <c r="D369" s="22">
        <v>30396578</v>
      </c>
      <c r="E369" s="21" t="s">
        <v>280</v>
      </c>
      <c r="F369" s="23">
        <v>2016973000</v>
      </c>
      <c r="G369" s="10">
        <v>0</v>
      </c>
      <c r="H369" s="10">
        <v>249541612</v>
      </c>
      <c r="I369" s="10">
        <v>0</v>
      </c>
      <c r="J369" s="10">
        <v>0</v>
      </c>
      <c r="K369" s="10">
        <v>0</v>
      </c>
      <c r="L369" s="10">
        <v>249541612</v>
      </c>
      <c r="M369" s="10">
        <v>1767431388</v>
      </c>
      <c r="N369" s="11" t="s">
        <v>41</v>
      </c>
      <c r="O369" s="21" t="s">
        <v>724</v>
      </c>
    </row>
    <row r="370" spans="1:15" s="6" customFormat="1" ht="15.95" customHeight="1" outlineLevel="2">
      <c r="A370" s="20">
        <v>29</v>
      </c>
      <c r="B370" s="20" t="s">
        <v>31</v>
      </c>
      <c r="C370" s="21" t="s">
        <v>24</v>
      </c>
      <c r="D370" s="22">
        <v>30482327</v>
      </c>
      <c r="E370" s="21" t="s">
        <v>278</v>
      </c>
      <c r="F370" s="23">
        <v>220000000</v>
      </c>
      <c r="G370" s="10">
        <v>0</v>
      </c>
      <c r="H370" s="10">
        <v>220000000</v>
      </c>
      <c r="I370" s="10">
        <v>0</v>
      </c>
      <c r="J370" s="10">
        <v>0</v>
      </c>
      <c r="K370" s="10">
        <v>0</v>
      </c>
      <c r="L370" s="10">
        <v>220000000</v>
      </c>
      <c r="M370" s="10">
        <v>0</v>
      </c>
      <c r="N370" s="11" t="s">
        <v>41</v>
      </c>
      <c r="O370" s="21" t="s">
        <v>724</v>
      </c>
    </row>
    <row r="371" spans="1:15" ht="18.75" customHeight="1" outlineLevel="1">
      <c r="A371" s="26"/>
      <c r="B371" s="26"/>
      <c r="C371" s="14"/>
      <c r="D371" s="27"/>
      <c r="E371" s="199" t="s">
        <v>760</v>
      </c>
      <c r="F371" s="201">
        <v>4606065000</v>
      </c>
      <c r="G371" s="201">
        <v>9000000</v>
      </c>
      <c r="H371" s="201">
        <v>617310612</v>
      </c>
      <c r="I371" s="201">
        <v>0</v>
      </c>
      <c r="J371" s="201">
        <v>0</v>
      </c>
      <c r="K371" s="201">
        <v>0</v>
      </c>
      <c r="L371" s="201">
        <v>617310612</v>
      </c>
      <c r="M371" s="201">
        <v>3979754388</v>
      </c>
      <c r="N371" s="30"/>
      <c r="O371" s="7"/>
    </row>
    <row r="372" spans="1:15" ht="18.75" customHeight="1" outlineLevel="1">
      <c r="A372" s="26"/>
      <c r="B372" s="26"/>
      <c r="C372" s="14"/>
      <c r="D372" s="27"/>
      <c r="E372" s="14"/>
      <c r="F372" s="28"/>
      <c r="G372" s="29"/>
      <c r="H372" s="29"/>
      <c r="I372" s="29"/>
      <c r="J372" s="29"/>
      <c r="K372" s="29"/>
      <c r="L372" s="29"/>
      <c r="M372" s="29"/>
      <c r="N372" s="30"/>
      <c r="O372" s="7"/>
    </row>
    <row r="373" spans="1:15" s="285" customFormat="1" ht="24.75" customHeight="1" outlineLevel="1">
      <c r="A373" s="278"/>
      <c r="B373" s="278"/>
      <c r="C373" s="280"/>
      <c r="D373" s="279"/>
      <c r="E373" s="281" t="s">
        <v>143</v>
      </c>
      <c r="F373" s="282">
        <v>29061537131</v>
      </c>
      <c r="G373" s="282">
        <v>7470190369</v>
      </c>
      <c r="H373" s="282">
        <v>3107143585</v>
      </c>
      <c r="I373" s="282">
        <v>1330308528</v>
      </c>
      <c r="J373" s="282">
        <v>362071294</v>
      </c>
      <c r="K373" s="282">
        <v>1692379822</v>
      </c>
      <c r="L373" s="282">
        <v>1414763763</v>
      </c>
      <c r="M373" s="282">
        <v>18484203177</v>
      </c>
      <c r="N373" s="286"/>
      <c r="O373" s="284"/>
    </row>
    <row r="374" spans="1:15" ht="18.75" customHeight="1" outlineLevel="1">
      <c r="A374" s="26"/>
      <c r="B374" s="26"/>
      <c r="C374" s="14"/>
      <c r="D374" s="27"/>
      <c r="E374" s="14"/>
      <c r="F374" s="28"/>
      <c r="G374" s="29"/>
      <c r="H374" s="29"/>
      <c r="I374" s="29"/>
      <c r="J374" s="29"/>
      <c r="K374" s="29"/>
      <c r="L374" s="29"/>
      <c r="M374" s="29"/>
      <c r="N374" s="30"/>
      <c r="O374" s="7"/>
    </row>
    <row r="375" spans="1:15" s="285" customFormat="1" ht="24.75" customHeight="1" outlineLevel="1">
      <c r="A375" s="278"/>
      <c r="B375" s="278"/>
      <c r="C375" s="280"/>
      <c r="D375" s="279"/>
      <c r="E375" s="281" t="s">
        <v>287</v>
      </c>
      <c r="F375" s="282">
        <v>109898205011</v>
      </c>
      <c r="G375" s="282">
        <v>38994794200</v>
      </c>
      <c r="H375" s="282">
        <v>18799322052.2799</v>
      </c>
      <c r="I375" s="282">
        <v>6189070516</v>
      </c>
      <c r="J375" s="282">
        <v>1001475555</v>
      </c>
      <c r="K375" s="282">
        <v>7190546071</v>
      </c>
      <c r="L375" s="282">
        <v>11608775981.2799</v>
      </c>
      <c r="M375" s="282">
        <v>52104088758.7201</v>
      </c>
      <c r="N375" s="286"/>
      <c r="O375" s="284"/>
    </row>
    <row r="376" spans="1:15" ht="18.75" customHeight="1" outlineLevel="1">
      <c r="A376" s="26"/>
      <c r="B376" s="26"/>
      <c r="C376" s="14"/>
      <c r="D376" s="27"/>
      <c r="E376" s="14"/>
      <c r="F376" s="28"/>
      <c r="G376" s="29"/>
      <c r="H376" s="29"/>
      <c r="I376" s="29"/>
      <c r="J376" s="29"/>
      <c r="K376" s="29"/>
      <c r="L376" s="29"/>
      <c r="M376" s="29"/>
      <c r="N376" s="30"/>
      <c r="O376" s="7"/>
    </row>
    <row r="377" spans="1:15" ht="26.25" customHeight="1" outlineLevel="1">
      <c r="A377" s="26"/>
      <c r="B377" s="26"/>
      <c r="C377" s="14"/>
      <c r="D377" s="27"/>
      <c r="E377" s="32" t="s">
        <v>288</v>
      </c>
      <c r="F377" s="28"/>
      <c r="G377" s="29"/>
      <c r="H377" s="29"/>
      <c r="I377" s="29"/>
      <c r="J377" s="29"/>
      <c r="K377" s="29"/>
      <c r="L377" s="29"/>
      <c r="M377" s="29"/>
      <c r="N377" s="30"/>
      <c r="O377" s="7"/>
    </row>
    <row r="378" spans="1:15" ht="18.75" customHeight="1" outlineLevel="1">
      <c r="A378" s="26"/>
      <c r="B378" s="26"/>
      <c r="C378" s="14"/>
      <c r="D378" s="27"/>
      <c r="E378" s="198" t="s">
        <v>766</v>
      </c>
      <c r="F378" s="28"/>
      <c r="G378" s="29"/>
      <c r="H378" s="29"/>
      <c r="I378" s="29"/>
      <c r="J378" s="29"/>
      <c r="K378" s="29"/>
      <c r="L378" s="29"/>
      <c r="M378" s="29"/>
      <c r="N378" s="30"/>
      <c r="O378" s="7"/>
    </row>
    <row r="379" spans="1:15" s="6" customFormat="1" ht="15.95" customHeight="1" outlineLevel="2">
      <c r="A379" s="20">
        <v>31</v>
      </c>
      <c r="B379" s="20" t="s">
        <v>82</v>
      </c>
      <c r="C379" s="21" t="s">
        <v>24</v>
      </c>
      <c r="D379" s="22">
        <v>30085972</v>
      </c>
      <c r="E379" s="21" t="s">
        <v>291</v>
      </c>
      <c r="F379" s="23">
        <v>1903733000</v>
      </c>
      <c r="G379" s="10">
        <v>1571993985</v>
      </c>
      <c r="H379" s="10">
        <v>275771481</v>
      </c>
      <c r="I379" s="10">
        <v>148137026</v>
      </c>
      <c r="J379" s="10">
        <v>72290358</v>
      </c>
      <c r="K379" s="10">
        <v>220427384</v>
      </c>
      <c r="L379" s="10">
        <v>55344097</v>
      </c>
      <c r="M379" s="10">
        <v>55967534</v>
      </c>
      <c r="N379" s="11" t="s">
        <v>27</v>
      </c>
      <c r="O379" s="21" t="s">
        <v>723</v>
      </c>
    </row>
    <row r="380" spans="1:15" s="6" customFormat="1" ht="15.95" customHeight="1" outlineLevel="2">
      <c r="A380" s="20">
        <v>33</v>
      </c>
      <c r="B380" s="20" t="s">
        <v>31</v>
      </c>
      <c r="C380" s="21" t="s">
        <v>24</v>
      </c>
      <c r="D380" s="22">
        <v>30341232</v>
      </c>
      <c r="E380" s="21" t="s">
        <v>292</v>
      </c>
      <c r="F380" s="23">
        <v>116841000</v>
      </c>
      <c r="G380" s="10">
        <v>43146843</v>
      </c>
      <c r="H380" s="10">
        <v>73694157</v>
      </c>
      <c r="I380" s="10">
        <v>45056080</v>
      </c>
      <c r="J380" s="10">
        <v>0</v>
      </c>
      <c r="K380" s="10">
        <v>45056080</v>
      </c>
      <c r="L380" s="10">
        <v>28638077</v>
      </c>
      <c r="M380" s="10">
        <v>0</v>
      </c>
      <c r="N380" s="11" t="s">
        <v>27</v>
      </c>
      <c r="O380" s="21" t="s">
        <v>723</v>
      </c>
    </row>
    <row r="381" spans="1:15" s="6" customFormat="1" ht="15.95" customHeight="1" outlineLevel="2">
      <c r="A381" s="20">
        <v>31</v>
      </c>
      <c r="B381" s="20" t="s">
        <v>23</v>
      </c>
      <c r="C381" s="21" t="s">
        <v>24</v>
      </c>
      <c r="D381" s="22">
        <v>30137881</v>
      </c>
      <c r="E381" s="21" t="s">
        <v>294</v>
      </c>
      <c r="F381" s="23">
        <v>460895000</v>
      </c>
      <c r="G381" s="10">
        <v>216192051</v>
      </c>
      <c r="H381" s="10">
        <v>244702949</v>
      </c>
      <c r="I381" s="10">
        <v>208401685</v>
      </c>
      <c r="J381" s="10">
        <v>11064173</v>
      </c>
      <c r="K381" s="10">
        <v>219465858</v>
      </c>
      <c r="L381" s="10">
        <v>25237091</v>
      </c>
      <c r="M381" s="10">
        <v>0</v>
      </c>
      <c r="N381" s="11" t="s">
        <v>41</v>
      </c>
      <c r="O381" s="21" t="s">
        <v>723</v>
      </c>
    </row>
    <row r="382" spans="1:15" s="6" customFormat="1" ht="15.95" customHeight="1" outlineLevel="2">
      <c r="A382" s="20">
        <v>29</v>
      </c>
      <c r="B382" s="20" t="s">
        <v>31</v>
      </c>
      <c r="C382" s="21" t="s">
        <v>24</v>
      </c>
      <c r="D382" s="22">
        <v>40009774</v>
      </c>
      <c r="E382" s="21" t="s">
        <v>727</v>
      </c>
      <c r="F382" s="23">
        <v>806217205</v>
      </c>
      <c r="G382" s="10">
        <v>0</v>
      </c>
      <c r="H382" s="10">
        <v>658447355</v>
      </c>
      <c r="I382" s="10">
        <v>658447355</v>
      </c>
      <c r="J382" s="10">
        <v>0</v>
      </c>
      <c r="K382" s="10">
        <v>658447355</v>
      </c>
      <c r="L382" s="10">
        <v>0</v>
      </c>
      <c r="M382" s="10">
        <v>147769850</v>
      </c>
      <c r="N382" s="11" t="s">
        <v>41</v>
      </c>
      <c r="O382" s="21" t="s">
        <v>723</v>
      </c>
    </row>
    <row r="383" spans="1:15" s="6" customFormat="1" ht="15.95" customHeight="1" outlineLevel="2">
      <c r="A383" s="20">
        <v>33</v>
      </c>
      <c r="B383" s="20" t="s">
        <v>54</v>
      </c>
      <c r="C383" s="21" t="s">
        <v>24</v>
      </c>
      <c r="D383" s="22" t="s">
        <v>54</v>
      </c>
      <c r="E383" s="21" t="s">
        <v>55</v>
      </c>
      <c r="F383" s="23">
        <v>200000000</v>
      </c>
      <c r="G383" s="10">
        <v>0</v>
      </c>
      <c r="H383" s="276">
        <v>200000000</v>
      </c>
      <c r="I383" s="10">
        <v>77534443</v>
      </c>
      <c r="J383" s="10">
        <v>2963770</v>
      </c>
      <c r="K383" s="10">
        <v>80498213</v>
      </c>
      <c r="L383" s="10">
        <v>119501787</v>
      </c>
      <c r="M383" s="10">
        <v>0</v>
      </c>
      <c r="N383" s="11" t="s">
        <v>56</v>
      </c>
      <c r="O383" s="21" t="s">
        <v>723</v>
      </c>
    </row>
    <row r="384" spans="1:15" s="6" customFormat="1" ht="15.75" customHeight="1" outlineLevel="2">
      <c r="A384" s="20">
        <v>31</v>
      </c>
      <c r="B384" s="20" t="s">
        <v>31</v>
      </c>
      <c r="C384" s="21" t="s">
        <v>24</v>
      </c>
      <c r="D384" s="22">
        <v>30486350</v>
      </c>
      <c r="E384" s="21" t="s">
        <v>293</v>
      </c>
      <c r="F384" s="23">
        <v>110106000</v>
      </c>
      <c r="G384" s="10">
        <v>0</v>
      </c>
      <c r="H384" s="10">
        <v>110106000</v>
      </c>
      <c r="I384" s="10">
        <v>102356869</v>
      </c>
      <c r="J384" s="10">
        <v>0</v>
      </c>
      <c r="K384" s="10">
        <v>102356869</v>
      </c>
      <c r="L384" s="10">
        <v>7749131</v>
      </c>
      <c r="M384" s="10">
        <v>0</v>
      </c>
      <c r="N384" s="11" t="s">
        <v>41</v>
      </c>
      <c r="O384" s="21" t="s">
        <v>723</v>
      </c>
    </row>
    <row r="385" spans="1:15" s="6" customFormat="1" ht="15.95" customHeight="1" outlineLevel="2">
      <c r="A385" s="20">
        <v>31</v>
      </c>
      <c r="B385" s="20" t="s">
        <v>31</v>
      </c>
      <c r="C385" s="21" t="s">
        <v>24</v>
      </c>
      <c r="D385" s="22">
        <v>30103434</v>
      </c>
      <c r="E385" s="21" t="s">
        <v>290</v>
      </c>
      <c r="F385" s="23">
        <v>361635000</v>
      </c>
      <c r="G385" s="10">
        <v>318373091</v>
      </c>
      <c r="H385" s="10">
        <v>43249953</v>
      </c>
      <c r="I385" s="10">
        <v>27332000</v>
      </c>
      <c r="J385" s="10">
        <v>15597953</v>
      </c>
      <c r="K385" s="10">
        <v>42929953</v>
      </c>
      <c r="L385" s="10">
        <v>320000</v>
      </c>
      <c r="M385" s="10">
        <v>11956</v>
      </c>
      <c r="N385" s="11" t="s">
        <v>159</v>
      </c>
      <c r="O385" s="21" t="s">
        <v>755</v>
      </c>
    </row>
    <row r="386" spans="1:15" s="6" customFormat="1" ht="15.95" customHeight="1" outlineLevel="2">
      <c r="A386" s="20">
        <v>29</v>
      </c>
      <c r="B386" s="20" t="s">
        <v>31</v>
      </c>
      <c r="C386" s="21" t="s">
        <v>24</v>
      </c>
      <c r="D386" s="22">
        <v>40000453</v>
      </c>
      <c r="E386" s="21" t="s">
        <v>296</v>
      </c>
      <c r="F386" s="23">
        <v>178754956</v>
      </c>
      <c r="G386" s="10">
        <v>0</v>
      </c>
      <c r="H386" s="276">
        <v>178754956</v>
      </c>
      <c r="I386" s="10">
        <v>0</v>
      </c>
      <c r="J386" s="10">
        <v>178754956</v>
      </c>
      <c r="K386" s="10">
        <v>178754956</v>
      </c>
      <c r="L386" s="10">
        <v>0</v>
      </c>
      <c r="M386" s="10">
        <v>0</v>
      </c>
      <c r="N386" s="11" t="s">
        <v>41</v>
      </c>
      <c r="O386" s="21" t="s">
        <v>755</v>
      </c>
    </row>
    <row r="387" spans="1:15" ht="18.75" customHeight="1" outlineLevel="1">
      <c r="A387" s="26"/>
      <c r="B387" s="26"/>
      <c r="C387" s="14"/>
      <c r="D387" s="27"/>
      <c r="E387" s="199" t="s">
        <v>768</v>
      </c>
      <c r="F387" s="201">
        <v>4138182161</v>
      </c>
      <c r="G387" s="201">
        <v>2149705970</v>
      </c>
      <c r="H387" s="201">
        <v>1784726851</v>
      </c>
      <c r="I387" s="201">
        <v>1267265458</v>
      </c>
      <c r="J387" s="201">
        <v>280671210</v>
      </c>
      <c r="K387" s="201">
        <v>1547936668</v>
      </c>
      <c r="L387" s="201">
        <v>236790183</v>
      </c>
      <c r="M387" s="201">
        <v>203749340</v>
      </c>
      <c r="N387" s="30"/>
      <c r="O387" s="7"/>
    </row>
    <row r="388" spans="1:15" s="225" customFormat="1" ht="18.75" customHeight="1" outlineLevel="1">
      <c r="A388" s="26"/>
      <c r="B388" s="26"/>
      <c r="C388" s="14"/>
      <c r="D388" s="27"/>
      <c r="E388" s="226"/>
      <c r="F388" s="197"/>
      <c r="G388" s="197"/>
      <c r="H388" s="197"/>
      <c r="I388" s="197"/>
      <c r="J388" s="197"/>
      <c r="K388" s="197"/>
      <c r="L388" s="197"/>
      <c r="M388" s="197"/>
      <c r="N388" s="30"/>
      <c r="O388" s="7"/>
    </row>
    <row r="389" spans="1:15" ht="18.75" customHeight="1" outlineLevel="1">
      <c r="A389" s="26"/>
      <c r="B389" s="26"/>
      <c r="C389" s="14"/>
      <c r="D389" s="27"/>
      <c r="E389" s="198" t="s">
        <v>765</v>
      </c>
      <c r="F389" s="28"/>
      <c r="G389" s="29"/>
      <c r="H389" s="29"/>
      <c r="I389" s="29"/>
      <c r="J389" s="29"/>
      <c r="K389" s="29"/>
      <c r="L389" s="29"/>
      <c r="M389" s="29"/>
      <c r="N389" s="30"/>
      <c r="O389" s="7"/>
    </row>
    <row r="390" spans="1:15" s="6" customFormat="1" ht="15.95" customHeight="1" outlineLevel="2">
      <c r="A390" s="20">
        <v>31</v>
      </c>
      <c r="B390" s="20" t="s">
        <v>31</v>
      </c>
      <c r="C390" s="21" t="s">
        <v>24</v>
      </c>
      <c r="D390" s="22">
        <v>30476333</v>
      </c>
      <c r="E390" s="21" t="s">
        <v>295</v>
      </c>
      <c r="F390" s="23">
        <v>481533000</v>
      </c>
      <c r="G390" s="10">
        <v>0</v>
      </c>
      <c r="H390" s="10">
        <v>29925651</v>
      </c>
      <c r="I390" s="10">
        <v>0</v>
      </c>
      <c r="J390" s="10">
        <v>1590000</v>
      </c>
      <c r="K390" s="10">
        <v>1590000</v>
      </c>
      <c r="L390" s="10">
        <v>28335651</v>
      </c>
      <c r="M390" s="10">
        <v>451607349</v>
      </c>
      <c r="N390" s="11" t="s">
        <v>27</v>
      </c>
      <c r="O390" s="21" t="s">
        <v>722</v>
      </c>
    </row>
    <row r="391" spans="1:15" ht="18.75" customHeight="1" outlineLevel="1">
      <c r="A391" s="26"/>
      <c r="B391" s="26"/>
      <c r="C391" s="14"/>
      <c r="D391" s="27"/>
      <c r="E391" s="199" t="s">
        <v>767</v>
      </c>
      <c r="F391" s="201">
        <v>481533000</v>
      </c>
      <c r="G391" s="201">
        <v>0</v>
      </c>
      <c r="H391" s="201">
        <v>29925651</v>
      </c>
      <c r="I391" s="201">
        <v>0</v>
      </c>
      <c r="J391" s="201">
        <v>1590000</v>
      </c>
      <c r="K391" s="201">
        <v>1590000</v>
      </c>
      <c r="L391" s="201">
        <v>28335651</v>
      </c>
      <c r="M391" s="201">
        <v>451607349</v>
      </c>
      <c r="N391" s="30"/>
      <c r="O391" s="7"/>
    </row>
    <row r="392" spans="1:15" ht="18.75" customHeight="1" outlineLevel="1">
      <c r="A392" s="26"/>
      <c r="B392" s="26"/>
      <c r="C392" s="14"/>
      <c r="D392" s="27"/>
      <c r="E392" s="14"/>
      <c r="F392" s="28"/>
      <c r="G392" s="29"/>
      <c r="H392" s="29"/>
      <c r="I392" s="29"/>
      <c r="J392" s="29"/>
      <c r="K392" s="29"/>
      <c r="L392" s="29"/>
      <c r="M392" s="29"/>
      <c r="N392" s="30"/>
      <c r="O392" s="7"/>
    </row>
    <row r="393" spans="1:15" s="285" customFormat="1" ht="24.75" customHeight="1" outlineLevel="1">
      <c r="A393" s="278"/>
      <c r="B393" s="278"/>
      <c r="C393" s="280"/>
      <c r="D393" s="279"/>
      <c r="E393" s="281" t="s">
        <v>580</v>
      </c>
      <c r="F393" s="282">
        <v>4619715161</v>
      </c>
      <c r="G393" s="282">
        <v>2149705970</v>
      </c>
      <c r="H393" s="282">
        <v>1814652502</v>
      </c>
      <c r="I393" s="282">
        <v>1267265458</v>
      </c>
      <c r="J393" s="282">
        <v>282261210</v>
      </c>
      <c r="K393" s="282">
        <v>1549526668</v>
      </c>
      <c r="L393" s="282">
        <v>265125834</v>
      </c>
      <c r="M393" s="282">
        <v>655356689</v>
      </c>
      <c r="N393" s="286"/>
      <c r="O393" s="284"/>
    </row>
    <row r="394" spans="1:15" ht="18.75" customHeight="1" outlineLevel="1">
      <c r="A394" s="26"/>
      <c r="B394" s="26"/>
      <c r="C394" s="14"/>
      <c r="D394" s="27"/>
      <c r="E394" s="14"/>
      <c r="F394" s="28"/>
      <c r="G394" s="29"/>
      <c r="H394" s="29"/>
      <c r="I394" s="29"/>
      <c r="J394" s="29"/>
      <c r="K394" s="29"/>
      <c r="L394" s="29"/>
      <c r="M394" s="29"/>
      <c r="N394" s="30"/>
      <c r="O394" s="7"/>
    </row>
    <row r="395" spans="1:15" ht="26.25" customHeight="1" outlineLevel="1">
      <c r="A395" s="26"/>
      <c r="B395" s="26"/>
      <c r="C395" s="14"/>
      <c r="D395" s="27"/>
      <c r="E395" s="32" t="s">
        <v>304</v>
      </c>
      <c r="F395" s="28"/>
      <c r="G395" s="29"/>
      <c r="H395" s="29"/>
      <c r="I395" s="29"/>
      <c r="J395" s="29"/>
      <c r="K395" s="29"/>
      <c r="L395" s="29"/>
      <c r="M395" s="29"/>
      <c r="N395" s="30"/>
      <c r="O395" s="7"/>
    </row>
    <row r="396" spans="1:15" ht="18.75" customHeight="1" outlineLevel="1">
      <c r="A396" s="26"/>
      <c r="B396" s="26"/>
      <c r="C396" s="14"/>
      <c r="D396" s="27"/>
      <c r="E396" s="198" t="s">
        <v>766</v>
      </c>
      <c r="F396" s="28"/>
      <c r="G396" s="29"/>
      <c r="H396" s="29"/>
      <c r="I396" s="29"/>
      <c r="J396" s="29"/>
      <c r="K396" s="29"/>
      <c r="L396" s="29"/>
      <c r="M396" s="29"/>
      <c r="N396" s="30"/>
      <c r="O396" s="7"/>
    </row>
    <row r="397" spans="1:15" s="6" customFormat="1" ht="15.95" customHeight="1" outlineLevel="2">
      <c r="A397" s="20">
        <v>31</v>
      </c>
      <c r="B397" s="20" t="s">
        <v>31</v>
      </c>
      <c r="C397" s="21" t="s">
        <v>24</v>
      </c>
      <c r="D397" s="22">
        <v>30128503</v>
      </c>
      <c r="E397" s="21" t="s">
        <v>306</v>
      </c>
      <c r="F397" s="23">
        <v>581779000</v>
      </c>
      <c r="G397" s="10">
        <v>357976859</v>
      </c>
      <c r="H397" s="10">
        <v>223802141</v>
      </c>
      <c r="I397" s="10">
        <v>156497105</v>
      </c>
      <c r="J397" s="10">
        <v>0</v>
      </c>
      <c r="K397" s="10">
        <v>156497105</v>
      </c>
      <c r="L397" s="10">
        <v>67305036</v>
      </c>
      <c r="M397" s="10">
        <v>0</v>
      </c>
      <c r="N397" s="11" t="s">
        <v>27</v>
      </c>
      <c r="O397" s="21" t="s">
        <v>723</v>
      </c>
    </row>
    <row r="398" spans="1:15" s="6" customFormat="1" ht="15.95" customHeight="1" outlineLevel="2">
      <c r="A398" s="20">
        <v>31</v>
      </c>
      <c r="B398" s="20" t="s">
        <v>31</v>
      </c>
      <c r="C398" s="21" t="s">
        <v>24</v>
      </c>
      <c r="D398" s="22">
        <v>30121787</v>
      </c>
      <c r="E398" s="21" t="s">
        <v>578</v>
      </c>
      <c r="F398" s="23">
        <v>744430310</v>
      </c>
      <c r="G398" s="10">
        <v>725940341</v>
      </c>
      <c r="H398" s="10">
        <v>18489969</v>
      </c>
      <c r="I398" s="10">
        <v>17037966</v>
      </c>
      <c r="J398" s="10">
        <v>0</v>
      </c>
      <c r="K398" s="10">
        <v>17037966</v>
      </c>
      <c r="L398" s="10">
        <v>1452003</v>
      </c>
      <c r="M398" s="10">
        <v>0</v>
      </c>
      <c r="N398" s="11" t="s">
        <v>27</v>
      </c>
      <c r="O398" s="21" t="s">
        <v>723</v>
      </c>
    </row>
    <row r="399" spans="1:15" s="6" customFormat="1" ht="15.95" customHeight="1" outlineLevel="2">
      <c r="A399" s="20">
        <v>33</v>
      </c>
      <c r="B399" s="20" t="s">
        <v>54</v>
      </c>
      <c r="C399" s="21" t="s">
        <v>24</v>
      </c>
      <c r="D399" s="22" t="s">
        <v>54</v>
      </c>
      <c r="E399" s="21" t="s">
        <v>55</v>
      </c>
      <c r="F399" s="23">
        <v>200000000</v>
      </c>
      <c r="G399" s="10">
        <v>0</v>
      </c>
      <c r="H399" s="276">
        <v>200000000</v>
      </c>
      <c r="I399" s="10">
        <v>111814869</v>
      </c>
      <c r="J399" s="10">
        <v>0</v>
      </c>
      <c r="K399" s="10">
        <v>111814869</v>
      </c>
      <c r="L399" s="10">
        <v>88185131</v>
      </c>
      <c r="M399" s="10">
        <v>0</v>
      </c>
      <c r="N399" s="11" t="s">
        <v>56</v>
      </c>
      <c r="O399" s="21" t="s">
        <v>723</v>
      </c>
    </row>
    <row r="400" spans="1:15" s="6" customFormat="1" ht="15.95" customHeight="1" outlineLevel="2">
      <c r="A400" s="20">
        <v>31</v>
      </c>
      <c r="B400" s="20" t="s">
        <v>23</v>
      </c>
      <c r="C400" s="21" t="s">
        <v>24</v>
      </c>
      <c r="D400" s="227">
        <v>30094891</v>
      </c>
      <c r="E400" s="21" t="s">
        <v>307</v>
      </c>
      <c r="F400" s="23">
        <v>4093774619</v>
      </c>
      <c r="G400" s="10">
        <v>4077499258</v>
      </c>
      <c r="H400" s="10">
        <v>16275361</v>
      </c>
      <c r="I400" s="10">
        <v>0</v>
      </c>
      <c r="J400" s="10">
        <v>0</v>
      </c>
      <c r="K400" s="10">
        <v>0</v>
      </c>
      <c r="L400" s="10">
        <v>16275361</v>
      </c>
      <c r="M400" s="10">
        <v>0</v>
      </c>
      <c r="N400" s="11" t="s">
        <v>27</v>
      </c>
      <c r="O400" s="21" t="s">
        <v>725</v>
      </c>
    </row>
    <row r="401" spans="1:15" s="6" customFormat="1" ht="15.95" customHeight="1" outlineLevel="2">
      <c r="A401" s="20">
        <v>31</v>
      </c>
      <c r="B401" s="20" t="s">
        <v>82</v>
      </c>
      <c r="C401" s="21" t="s">
        <v>24</v>
      </c>
      <c r="D401" s="22">
        <v>30092606</v>
      </c>
      <c r="E401" s="21" t="s">
        <v>305</v>
      </c>
      <c r="F401" s="23">
        <v>1118100961</v>
      </c>
      <c r="G401" s="10">
        <v>876313810</v>
      </c>
      <c r="H401" s="10">
        <v>241787151</v>
      </c>
      <c r="I401" s="10">
        <v>241787151</v>
      </c>
      <c r="J401" s="10">
        <v>0</v>
      </c>
      <c r="K401" s="10">
        <v>241787151</v>
      </c>
      <c r="L401" s="10">
        <v>0</v>
      </c>
      <c r="M401" s="10">
        <v>0</v>
      </c>
      <c r="N401" s="11" t="s">
        <v>27</v>
      </c>
      <c r="O401" s="21" t="s">
        <v>755</v>
      </c>
    </row>
    <row r="402" spans="1:15" ht="18.75" customHeight="1" outlineLevel="1">
      <c r="A402" s="26"/>
      <c r="B402" s="26"/>
      <c r="C402" s="14"/>
      <c r="D402" s="27"/>
      <c r="E402" s="199" t="s">
        <v>768</v>
      </c>
      <c r="F402" s="201">
        <v>6738084890</v>
      </c>
      <c r="G402" s="201">
        <v>6037730268</v>
      </c>
      <c r="H402" s="201">
        <v>700354622</v>
      </c>
      <c r="I402" s="201">
        <v>527137091</v>
      </c>
      <c r="J402" s="201">
        <v>0</v>
      </c>
      <c r="K402" s="201">
        <v>527137091</v>
      </c>
      <c r="L402" s="201">
        <v>173217531</v>
      </c>
      <c r="M402" s="201">
        <v>0</v>
      </c>
      <c r="N402" s="30"/>
      <c r="O402" s="7"/>
    </row>
    <row r="403" spans="1:15" s="275" customFormat="1" ht="18.75" customHeight="1" outlineLevel="1">
      <c r="A403" s="26"/>
      <c r="B403" s="26"/>
      <c r="C403" s="14"/>
      <c r="D403" s="27"/>
      <c r="E403" s="226"/>
      <c r="F403" s="197"/>
      <c r="G403" s="197"/>
      <c r="H403" s="197"/>
      <c r="I403" s="197"/>
      <c r="J403" s="197"/>
      <c r="K403" s="197"/>
      <c r="L403" s="197"/>
      <c r="M403" s="197"/>
      <c r="N403" s="30"/>
      <c r="O403" s="7"/>
    </row>
    <row r="404" spans="1:15" s="275" customFormat="1" ht="18.75" customHeight="1" outlineLevel="1">
      <c r="A404" s="26"/>
      <c r="B404" s="26"/>
      <c r="C404" s="14"/>
      <c r="D404" s="27"/>
      <c r="E404" s="198" t="s">
        <v>765</v>
      </c>
      <c r="F404" s="28"/>
      <c r="G404" s="29"/>
      <c r="H404" s="29"/>
      <c r="I404" s="29"/>
      <c r="J404" s="29"/>
      <c r="K404" s="29"/>
      <c r="L404" s="29"/>
      <c r="M404" s="29"/>
      <c r="N404" s="30"/>
      <c r="O404" s="7"/>
    </row>
    <row r="405" spans="1:15" s="6" customFormat="1" ht="15.95" customHeight="1" outlineLevel="2">
      <c r="A405" s="20">
        <v>31</v>
      </c>
      <c r="B405" s="20" t="s">
        <v>31</v>
      </c>
      <c r="C405" s="21" t="s">
        <v>59</v>
      </c>
      <c r="D405" s="22">
        <v>30076949</v>
      </c>
      <c r="E405" s="21" t="s">
        <v>314</v>
      </c>
      <c r="F405" s="23">
        <v>336933000</v>
      </c>
      <c r="G405" s="10">
        <v>0</v>
      </c>
      <c r="H405" s="10">
        <v>73251039</v>
      </c>
      <c r="I405" s="10">
        <v>0</v>
      </c>
      <c r="J405" s="10">
        <v>0</v>
      </c>
      <c r="K405" s="10">
        <v>0</v>
      </c>
      <c r="L405" s="10">
        <v>73251039</v>
      </c>
      <c r="M405" s="10">
        <v>263681961</v>
      </c>
      <c r="N405" s="11" t="s">
        <v>27</v>
      </c>
      <c r="O405" s="21" t="s">
        <v>756</v>
      </c>
    </row>
    <row r="406" spans="1:15" s="6" customFormat="1" ht="15.95" customHeight="1" outlineLevel="2">
      <c r="A406" s="20">
        <v>31</v>
      </c>
      <c r="B406" s="20" t="s">
        <v>23</v>
      </c>
      <c r="C406" s="21" t="s">
        <v>24</v>
      </c>
      <c r="D406" s="22">
        <v>30486270</v>
      </c>
      <c r="E406" s="21" t="s">
        <v>311</v>
      </c>
      <c r="F406" s="23">
        <v>550000000</v>
      </c>
      <c r="G406" s="10">
        <v>0</v>
      </c>
      <c r="H406" s="10">
        <v>63750000</v>
      </c>
      <c r="I406" s="10">
        <v>0</v>
      </c>
      <c r="J406" s="10">
        <v>0</v>
      </c>
      <c r="K406" s="10">
        <v>0</v>
      </c>
      <c r="L406" s="10">
        <v>63750000</v>
      </c>
      <c r="M406" s="10">
        <v>486250000</v>
      </c>
      <c r="N406" s="11" t="s">
        <v>41</v>
      </c>
      <c r="O406" s="21" t="s">
        <v>756</v>
      </c>
    </row>
    <row r="407" spans="1:15" s="6" customFormat="1" ht="15.95" customHeight="1" outlineLevel="2">
      <c r="A407" s="20">
        <v>31</v>
      </c>
      <c r="B407" s="20" t="s">
        <v>31</v>
      </c>
      <c r="C407" s="21" t="s">
        <v>24</v>
      </c>
      <c r="D407" s="22">
        <v>20140221</v>
      </c>
      <c r="E407" s="21" t="s">
        <v>312</v>
      </c>
      <c r="F407" s="23">
        <v>600518000</v>
      </c>
      <c r="G407" s="10">
        <v>0</v>
      </c>
      <c r="H407" s="10">
        <v>43500000</v>
      </c>
      <c r="I407" s="10">
        <v>0</v>
      </c>
      <c r="J407" s="10">
        <v>0</v>
      </c>
      <c r="K407" s="10">
        <v>0</v>
      </c>
      <c r="L407" s="10">
        <v>43500000</v>
      </c>
      <c r="M407" s="10">
        <v>557018000</v>
      </c>
      <c r="N407" s="11" t="s">
        <v>27</v>
      </c>
      <c r="O407" s="21" t="s">
        <v>756</v>
      </c>
    </row>
    <row r="408" spans="1:15" s="275" customFormat="1" ht="18.75" customHeight="1" outlineLevel="1">
      <c r="A408" s="26"/>
      <c r="B408" s="26"/>
      <c r="C408" s="14"/>
      <c r="D408" s="27"/>
      <c r="E408" s="199" t="s">
        <v>767</v>
      </c>
      <c r="F408" s="201">
        <v>1487451000</v>
      </c>
      <c r="G408" s="201">
        <v>0</v>
      </c>
      <c r="H408" s="201">
        <v>180501039</v>
      </c>
      <c r="I408" s="201">
        <v>0</v>
      </c>
      <c r="J408" s="201">
        <v>0</v>
      </c>
      <c r="K408" s="201">
        <v>0</v>
      </c>
      <c r="L408" s="201">
        <v>180501039</v>
      </c>
      <c r="M408" s="201">
        <v>1306949961</v>
      </c>
      <c r="N408" s="30"/>
      <c r="O408" s="7"/>
    </row>
    <row r="409" spans="1:15" ht="18.75" customHeight="1" outlineLevel="1">
      <c r="A409" s="26"/>
      <c r="B409" s="26"/>
      <c r="C409" s="14"/>
      <c r="D409" s="27"/>
      <c r="E409" s="14"/>
      <c r="F409" s="28"/>
      <c r="G409" s="29"/>
      <c r="H409" s="29"/>
      <c r="I409" s="29"/>
      <c r="J409" s="29"/>
      <c r="K409" s="29"/>
      <c r="L409" s="29"/>
      <c r="M409" s="29"/>
      <c r="N409" s="30"/>
      <c r="O409" s="7"/>
    </row>
    <row r="410" spans="1:15" ht="18.75" customHeight="1" outlineLevel="1">
      <c r="A410" s="26"/>
      <c r="B410" s="26"/>
      <c r="C410" s="14"/>
      <c r="D410" s="27"/>
      <c r="E410" s="198" t="s">
        <v>759</v>
      </c>
      <c r="F410" s="28"/>
      <c r="G410" s="29"/>
      <c r="H410" s="29"/>
      <c r="I410" s="29"/>
      <c r="J410" s="29"/>
      <c r="K410" s="29"/>
      <c r="L410" s="29"/>
      <c r="M410" s="29"/>
      <c r="N410" s="30"/>
      <c r="O410" s="7"/>
    </row>
    <row r="411" spans="1:15" s="6" customFormat="1" ht="15.95" customHeight="1" outlineLevel="2">
      <c r="A411" s="20">
        <v>29</v>
      </c>
      <c r="B411" s="20" t="s">
        <v>31</v>
      </c>
      <c r="C411" s="21" t="s">
        <v>24</v>
      </c>
      <c r="D411" s="22">
        <v>30402076</v>
      </c>
      <c r="E411" s="21" t="s">
        <v>308</v>
      </c>
      <c r="F411" s="23">
        <v>1211111000</v>
      </c>
      <c r="G411" s="10">
        <v>0</v>
      </c>
      <c r="H411" s="10">
        <v>932939589</v>
      </c>
      <c r="I411" s="10">
        <v>0</v>
      </c>
      <c r="J411" s="10">
        <v>0</v>
      </c>
      <c r="K411" s="10">
        <v>0</v>
      </c>
      <c r="L411" s="10">
        <v>932939589</v>
      </c>
      <c r="M411" s="10">
        <v>278171411</v>
      </c>
      <c r="N411" s="11" t="s">
        <v>41</v>
      </c>
      <c r="O411" s="21" t="s">
        <v>724</v>
      </c>
    </row>
    <row r="412" spans="1:15" s="6" customFormat="1" ht="15.95" customHeight="1" outlineLevel="2">
      <c r="A412" s="20">
        <v>31</v>
      </c>
      <c r="B412" s="20" t="s">
        <v>31</v>
      </c>
      <c r="C412" s="21" t="s">
        <v>24</v>
      </c>
      <c r="D412" s="22">
        <v>30076663</v>
      </c>
      <c r="E412" s="21" t="s">
        <v>309</v>
      </c>
      <c r="F412" s="23">
        <v>564532000</v>
      </c>
      <c r="G412" s="10">
        <v>0</v>
      </c>
      <c r="H412" s="10">
        <v>329000000</v>
      </c>
      <c r="I412" s="10">
        <v>0</v>
      </c>
      <c r="J412" s="10">
        <v>0</v>
      </c>
      <c r="K412" s="10">
        <v>0</v>
      </c>
      <c r="L412" s="10">
        <v>329000000</v>
      </c>
      <c r="M412" s="10">
        <v>235532000</v>
      </c>
      <c r="N412" s="11" t="s">
        <v>41</v>
      </c>
      <c r="O412" s="21" t="s">
        <v>724</v>
      </c>
    </row>
    <row r="413" spans="1:15" s="6" customFormat="1" ht="15.95" customHeight="1" outlineLevel="2">
      <c r="A413" s="20">
        <v>31</v>
      </c>
      <c r="B413" s="20" t="s">
        <v>23</v>
      </c>
      <c r="C413" s="21" t="s">
        <v>24</v>
      </c>
      <c r="D413" s="22">
        <v>30485135</v>
      </c>
      <c r="E413" s="21" t="s">
        <v>310</v>
      </c>
      <c r="F413" s="23">
        <v>457733000</v>
      </c>
      <c r="G413" s="10">
        <v>0</v>
      </c>
      <c r="H413" s="10">
        <v>330035950</v>
      </c>
      <c r="I413" s="10">
        <v>0</v>
      </c>
      <c r="J413" s="10">
        <v>0</v>
      </c>
      <c r="K413" s="10">
        <v>0</v>
      </c>
      <c r="L413" s="10">
        <v>330035950</v>
      </c>
      <c r="M413" s="10">
        <v>127697050</v>
      </c>
      <c r="N413" s="11" t="s">
        <v>41</v>
      </c>
      <c r="O413" s="21" t="s">
        <v>724</v>
      </c>
    </row>
    <row r="414" spans="1:15" s="6" customFormat="1" ht="15.95" customHeight="1" outlineLevel="2">
      <c r="A414" s="20">
        <v>31</v>
      </c>
      <c r="B414" s="20" t="s">
        <v>23</v>
      </c>
      <c r="C414" s="21" t="s">
        <v>24</v>
      </c>
      <c r="D414" s="22">
        <v>40002877</v>
      </c>
      <c r="E414" s="21" t="s">
        <v>313</v>
      </c>
      <c r="F414" s="23">
        <v>3779356000</v>
      </c>
      <c r="G414" s="10">
        <v>0</v>
      </c>
      <c r="H414" s="10">
        <v>60000000</v>
      </c>
      <c r="I414" s="10">
        <v>0</v>
      </c>
      <c r="J414" s="10">
        <v>0</v>
      </c>
      <c r="K414" s="10">
        <v>0</v>
      </c>
      <c r="L414" s="10">
        <v>60000000</v>
      </c>
      <c r="M414" s="10">
        <v>3719356000</v>
      </c>
      <c r="N414" s="11" t="s">
        <v>27</v>
      </c>
      <c r="O414" s="21" t="s">
        <v>724</v>
      </c>
    </row>
    <row r="415" spans="1:15" ht="18.75" customHeight="1" outlineLevel="1">
      <c r="A415" s="26"/>
      <c r="B415" s="26"/>
      <c r="C415" s="14"/>
      <c r="D415" s="27"/>
      <c r="E415" s="199" t="s">
        <v>760</v>
      </c>
      <c r="F415" s="201">
        <v>6012732000</v>
      </c>
      <c r="G415" s="201">
        <v>0</v>
      </c>
      <c r="H415" s="201">
        <v>1651975539</v>
      </c>
      <c r="I415" s="201">
        <v>0</v>
      </c>
      <c r="J415" s="201">
        <v>0</v>
      </c>
      <c r="K415" s="201">
        <v>0</v>
      </c>
      <c r="L415" s="201">
        <v>1651975539</v>
      </c>
      <c r="M415" s="201">
        <v>4360756461</v>
      </c>
      <c r="N415" s="30"/>
      <c r="O415" s="7"/>
    </row>
    <row r="416" spans="1:15" ht="18.75" customHeight="1" outlineLevel="1">
      <c r="A416" s="26"/>
      <c r="B416" s="26"/>
      <c r="C416" s="14"/>
      <c r="D416" s="27"/>
      <c r="E416" s="14"/>
      <c r="F416" s="28"/>
      <c r="G416" s="29"/>
      <c r="H416" s="29"/>
      <c r="I416" s="29"/>
      <c r="J416" s="29"/>
      <c r="K416" s="29"/>
      <c r="L416" s="29"/>
      <c r="M416" s="29"/>
      <c r="N416" s="30"/>
      <c r="O416" s="7"/>
    </row>
    <row r="417" spans="1:15" s="285" customFormat="1" ht="24.75" customHeight="1" outlineLevel="1">
      <c r="A417" s="278"/>
      <c r="B417" s="278"/>
      <c r="C417" s="280"/>
      <c r="D417" s="279"/>
      <c r="E417" s="281" t="s">
        <v>579</v>
      </c>
      <c r="F417" s="282">
        <v>14238267890</v>
      </c>
      <c r="G417" s="282">
        <v>6037730268</v>
      </c>
      <c r="H417" s="282">
        <v>2532831200</v>
      </c>
      <c r="I417" s="282">
        <v>527137091</v>
      </c>
      <c r="J417" s="282">
        <v>0</v>
      </c>
      <c r="K417" s="282">
        <v>527137091</v>
      </c>
      <c r="L417" s="282">
        <v>2005694109</v>
      </c>
      <c r="M417" s="282">
        <v>5667706422</v>
      </c>
      <c r="N417" s="286"/>
      <c r="O417" s="284"/>
    </row>
    <row r="418" spans="1:15" ht="18.75" customHeight="1" outlineLevel="1">
      <c r="A418" s="26"/>
      <c r="B418" s="26"/>
      <c r="C418" s="14"/>
      <c r="D418" s="27"/>
      <c r="E418" s="14"/>
      <c r="F418" s="28"/>
      <c r="G418" s="29"/>
      <c r="H418" s="29"/>
      <c r="I418" s="29"/>
      <c r="J418" s="29"/>
      <c r="K418" s="29"/>
      <c r="L418" s="29"/>
      <c r="M418" s="29"/>
      <c r="N418" s="30"/>
      <c r="O418" s="7"/>
    </row>
    <row r="419" spans="1:15" ht="26.25" customHeight="1" outlineLevel="1">
      <c r="A419" s="26"/>
      <c r="B419" s="26"/>
      <c r="C419" s="14"/>
      <c r="D419" s="27"/>
      <c r="E419" s="32" t="s">
        <v>315</v>
      </c>
      <c r="F419" s="28"/>
      <c r="G419" s="29"/>
      <c r="H419" s="29"/>
      <c r="I419" s="29"/>
      <c r="J419" s="29"/>
      <c r="K419" s="29"/>
      <c r="L419" s="29"/>
      <c r="M419" s="29"/>
      <c r="N419" s="30"/>
      <c r="O419" s="7"/>
    </row>
    <row r="420" spans="1:15" ht="18.75" customHeight="1" outlineLevel="1">
      <c r="A420" s="26"/>
      <c r="B420" s="26"/>
      <c r="C420" s="14"/>
      <c r="D420" s="27"/>
      <c r="E420" s="198" t="s">
        <v>766</v>
      </c>
      <c r="F420" s="28"/>
      <c r="G420" s="29"/>
      <c r="H420" s="29"/>
      <c r="I420" s="29"/>
      <c r="J420" s="29"/>
      <c r="K420" s="29"/>
      <c r="L420" s="29"/>
      <c r="M420" s="29"/>
      <c r="N420" s="30"/>
      <c r="O420" s="7"/>
    </row>
    <row r="421" spans="1:15" s="6" customFormat="1" ht="15.95" customHeight="1" outlineLevel="2">
      <c r="A421" s="20">
        <v>33</v>
      </c>
      <c r="B421" s="20" t="s">
        <v>161</v>
      </c>
      <c r="C421" s="21" t="s">
        <v>24</v>
      </c>
      <c r="D421" s="22">
        <v>30091901</v>
      </c>
      <c r="E421" s="21" t="s">
        <v>316</v>
      </c>
      <c r="F421" s="23">
        <v>554800000</v>
      </c>
      <c r="G421" s="10">
        <v>219892030</v>
      </c>
      <c r="H421" s="10">
        <v>307841116</v>
      </c>
      <c r="I421" s="10">
        <v>1388000</v>
      </c>
      <c r="J421" s="10">
        <v>0</v>
      </c>
      <c r="K421" s="10">
        <v>1388000</v>
      </c>
      <c r="L421" s="10">
        <v>306453116</v>
      </c>
      <c r="M421" s="10">
        <v>27066854</v>
      </c>
      <c r="N421" s="11" t="s">
        <v>27</v>
      </c>
      <c r="O421" s="21" t="s">
        <v>723</v>
      </c>
    </row>
    <row r="422" spans="1:15" s="6" customFormat="1" ht="15.95" customHeight="1" outlineLevel="2">
      <c r="A422" s="20">
        <v>22</v>
      </c>
      <c r="B422" s="20" t="s">
        <v>31</v>
      </c>
      <c r="C422" s="21" t="s">
        <v>24</v>
      </c>
      <c r="D422" s="22">
        <v>30126522</v>
      </c>
      <c r="E422" s="21" t="s">
        <v>318</v>
      </c>
      <c r="F422" s="23">
        <v>120000000</v>
      </c>
      <c r="G422" s="10">
        <v>20000000</v>
      </c>
      <c r="H422" s="10">
        <v>70000000</v>
      </c>
      <c r="I422" s="10">
        <v>20000000</v>
      </c>
      <c r="J422" s="10">
        <v>0</v>
      </c>
      <c r="K422" s="10">
        <v>20000000</v>
      </c>
      <c r="L422" s="10">
        <v>50000000</v>
      </c>
      <c r="M422" s="10">
        <v>30000000</v>
      </c>
      <c r="N422" s="11" t="s">
        <v>41</v>
      </c>
      <c r="O422" s="21" t="s">
        <v>723</v>
      </c>
    </row>
    <row r="423" spans="1:15" s="6" customFormat="1" ht="15.95" customHeight="1" outlineLevel="2">
      <c r="A423" s="20">
        <v>31</v>
      </c>
      <c r="B423" s="20" t="s">
        <v>31</v>
      </c>
      <c r="C423" s="21" t="s">
        <v>24</v>
      </c>
      <c r="D423" s="22">
        <v>30466433</v>
      </c>
      <c r="E423" s="21" t="s">
        <v>581</v>
      </c>
      <c r="F423" s="23">
        <v>719505549</v>
      </c>
      <c r="G423" s="10">
        <v>630244650</v>
      </c>
      <c r="H423" s="10">
        <v>70369209</v>
      </c>
      <c r="I423" s="10">
        <v>0</v>
      </c>
      <c r="J423" s="10">
        <v>0</v>
      </c>
      <c r="K423" s="10">
        <v>0</v>
      </c>
      <c r="L423" s="10">
        <v>70369209</v>
      </c>
      <c r="M423" s="10">
        <v>18891690</v>
      </c>
      <c r="N423" s="11" t="s">
        <v>27</v>
      </c>
      <c r="O423" s="21" t="s">
        <v>723</v>
      </c>
    </row>
    <row r="424" spans="1:15" s="6" customFormat="1" ht="15.95" customHeight="1" outlineLevel="2">
      <c r="A424" s="20">
        <v>31</v>
      </c>
      <c r="B424" s="20" t="s">
        <v>31</v>
      </c>
      <c r="C424" s="21" t="s">
        <v>59</v>
      </c>
      <c r="D424" s="22">
        <v>20157700</v>
      </c>
      <c r="E424" s="21" t="s">
        <v>320</v>
      </c>
      <c r="F424" s="23">
        <v>62399451</v>
      </c>
      <c r="G424" s="10">
        <v>14688690</v>
      </c>
      <c r="H424" s="10">
        <v>47710761</v>
      </c>
      <c r="I424" s="10">
        <v>23855380</v>
      </c>
      <c r="J424" s="10">
        <v>0</v>
      </c>
      <c r="K424" s="10">
        <v>23855380</v>
      </c>
      <c r="L424" s="10">
        <v>23855381</v>
      </c>
      <c r="M424" s="10">
        <v>0</v>
      </c>
      <c r="N424" s="11" t="s">
        <v>27</v>
      </c>
      <c r="O424" s="21" t="s">
        <v>723</v>
      </c>
    </row>
    <row r="425" spans="1:15" s="6" customFormat="1" ht="15.95" customHeight="1" outlineLevel="2">
      <c r="A425" s="20">
        <v>31</v>
      </c>
      <c r="B425" s="20" t="s">
        <v>161</v>
      </c>
      <c r="C425" s="21" t="s">
        <v>24</v>
      </c>
      <c r="D425" s="22">
        <v>30466394</v>
      </c>
      <c r="E425" s="21" t="s">
        <v>319</v>
      </c>
      <c r="F425" s="23">
        <v>483702000</v>
      </c>
      <c r="G425" s="10">
        <v>2980000</v>
      </c>
      <c r="H425" s="10">
        <v>411999287</v>
      </c>
      <c r="I425" s="10">
        <v>80849095</v>
      </c>
      <c r="J425" s="10">
        <v>34168379</v>
      </c>
      <c r="K425" s="10">
        <v>115017474</v>
      </c>
      <c r="L425" s="10">
        <v>296981813</v>
      </c>
      <c r="M425" s="10">
        <v>68722713</v>
      </c>
      <c r="N425" s="11" t="s">
        <v>27</v>
      </c>
      <c r="O425" s="21" t="s">
        <v>723</v>
      </c>
    </row>
    <row r="426" spans="1:15" s="6" customFormat="1" ht="15.95" customHeight="1" outlineLevel="2">
      <c r="A426" s="20">
        <v>33</v>
      </c>
      <c r="B426" s="20" t="s">
        <v>54</v>
      </c>
      <c r="C426" s="21" t="s">
        <v>24</v>
      </c>
      <c r="D426" s="22" t="s">
        <v>54</v>
      </c>
      <c r="E426" s="21" t="s">
        <v>55</v>
      </c>
      <c r="F426" s="23">
        <v>200000000</v>
      </c>
      <c r="G426" s="10">
        <v>0</v>
      </c>
      <c r="H426" s="276">
        <v>200000000</v>
      </c>
      <c r="I426" s="10">
        <v>98839124</v>
      </c>
      <c r="J426" s="10">
        <v>0</v>
      </c>
      <c r="K426" s="10">
        <v>98839124</v>
      </c>
      <c r="L426" s="10">
        <v>101160876</v>
      </c>
      <c r="M426" s="10">
        <v>0</v>
      </c>
      <c r="N426" s="11" t="s">
        <v>56</v>
      </c>
      <c r="O426" s="21" t="s">
        <v>723</v>
      </c>
    </row>
    <row r="427" spans="1:15" s="6" customFormat="1" ht="15.95" customHeight="1" outlineLevel="2">
      <c r="A427" s="20">
        <v>31</v>
      </c>
      <c r="B427" s="20" t="s">
        <v>195</v>
      </c>
      <c r="C427" s="21" t="s">
        <v>24</v>
      </c>
      <c r="D427" s="22">
        <v>30310674</v>
      </c>
      <c r="E427" s="21" t="s">
        <v>317</v>
      </c>
      <c r="F427" s="23">
        <v>636862129</v>
      </c>
      <c r="G427" s="10">
        <v>622911045</v>
      </c>
      <c r="H427" s="10">
        <v>13951084</v>
      </c>
      <c r="I427" s="10">
        <v>13951084</v>
      </c>
      <c r="J427" s="10">
        <v>0</v>
      </c>
      <c r="K427" s="10">
        <v>13951084</v>
      </c>
      <c r="L427" s="10">
        <v>0</v>
      </c>
      <c r="M427" s="10">
        <v>0</v>
      </c>
      <c r="N427" s="11" t="s">
        <v>27</v>
      </c>
      <c r="O427" s="21" t="s">
        <v>755</v>
      </c>
    </row>
    <row r="428" spans="1:15" ht="18.75" customHeight="1" outlineLevel="1">
      <c r="A428" s="26"/>
      <c r="B428" s="26"/>
      <c r="C428" s="14"/>
      <c r="D428" s="27"/>
      <c r="E428" s="199" t="s">
        <v>768</v>
      </c>
      <c r="F428" s="201">
        <v>2777269129</v>
      </c>
      <c r="G428" s="201">
        <v>1510716415</v>
      </c>
      <c r="H428" s="201">
        <v>1121871457</v>
      </c>
      <c r="I428" s="201">
        <v>238882683</v>
      </c>
      <c r="J428" s="201">
        <v>34168379</v>
      </c>
      <c r="K428" s="201">
        <v>273051062</v>
      </c>
      <c r="L428" s="201">
        <v>848820395</v>
      </c>
      <c r="M428" s="201">
        <v>144681257</v>
      </c>
      <c r="N428" s="30"/>
      <c r="O428" s="7"/>
    </row>
    <row r="429" spans="1:15" ht="18.75" customHeight="1" outlineLevel="1">
      <c r="A429" s="26"/>
      <c r="B429" s="26"/>
      <c r="C429" s="14"/>
      <c r="D429" s="27"/>
      <c r="E429" s="14"/>
      <c r="F429" s="28"/>
      <c r="G429" s="29"/>
      <c r="H429" s="29"/>
      <c r="I429" s="29"/>
      <c r="J429" s="29"/>
      <c r="K429" s="29"/>
      <c r="L429" s="29"/>
      <c r="M429" s="29"/>
      <c r="N429" s="30"/>
      <c r="O429" s="7"/>
    </row>
    <row r="430" spans="1:15" ht="18.75" customHeight="1" outlineLevel="1">
      <c r="A430" s="26"/>
      <c r="B430" s="26"/>
      <c r="C430" s="14"/>
      <c r="D430" s="27"/>
      <c r="E430" s="198" t="s">
        <v>765</v>
      </c>
      <c r="F430" s="28"/>
      <c r="G430" s="29"/>
      <c r="H430" s="29"/>
      <c r="I430" s="29"/>
      <c r="J430" s="29"/>
      <c r="K430" s="29"/>
      <c r="L430" s="29"/>
      <c r="M430" s="29"/>
      <c r="N430" s="30"/>
      <c r="O430" s="7"/>
    </row>
    <row r="431" spans="1:15" s="6" customFormat="1" ht="15.95" customHeight="1" outlineLevel="2">
      <c r="A431" s="20">
        <v>31</v>
      </c>
      <c r="B431" s="20" t="s">
        <v>31</v>
      </c>
      <c r="C431" s="21" t="s">
        <v>24</v>
      </c>
      <c r="D431" s="22">
        <v>30126506</v>
      </c>
      <c r="E431" s="21" t="s">
        <v>321</v>
      </c>
      <c r="F431" s="23">
        <v>644396000</v>
      </c>
      <c r="G431" s="10">
        <v>0</v>
      </c>
      <c r="H431" s="10">
        <v>87314279</v>
      </c>
      <c r="I431" s="10">
        <v>2712000</v>
      </c>
      <c r="J431" s="10">
        <v>0</v>
      </c>
      <c r="K431" s="10">
        <v>2712000</v>
      </c>
      <c r="L431" s="10">
        <v>84602279</v>
      </c>
      <c r="M431" s="10">
        <v>557081721</v>
      </c>
      <c r="N431" s="11" t="s">
        <v>27</v>
      </c>
      <c r="O431" s="21" t="s">
        <v>722</v>
      </c>
    </row>
    <row r="432" spans="1:15" s="6" customFormat="1" ht="15.95" customHeight="1" outlineLevel="2">
      <c r="A432" s="20">
        <v>29</v>
      </c>
      <c r="B432" s="20" t="s">
        <v>46</v>
      </c>
      <c r="C432" s="21" t="s">
        <v>24</v>
      </c>
      <c r="D432" s="22">
        <v>30208122</v>
      </c>
      <c r="E432" s="21" t="s">
        <v>326</v>
      </c>
      <c r="F432" s="23">
        <v>56403000</v>
      </c>
      <c r="G432" s="10">
        <v>0</v>
      </c>
      <c r="H432" s="10">
        <v>56403000</v>
      </c>
      <c r="I432" s="10">
        <v>0</v>
      </c>
      <c r="J432" s="10">
        <v>0</v>
      </c>
      <c r="K432" s="10">
        <v>0</v>
      </c>
      <c r="L432" s="10">
        <v>56403000</v>
      </c>
      <c r="M432" s="10">
        <v>0</v>
      </c>
      <c r="N432" s="11" t="s">
        <v>41</v>
      </c>
      <c r="O432" s="21" t="s">
        <v>756</v>
      </c>
    </row>
    <row r="433" spans="1:15" ht="18.75" customHeight="1" outlineLevel="1">
      <c r="A433" s="26"/>
      <c r="B433" s="26"/>
      <c r="C433" s="14"/>
      <c r="D433" s="27"/>
      <c r="E433" s="199" t="s">
        <v>767</v>
      </c>
      <c r="F433" s="201">
        <v>700799000</v>
      </c>
      <c r="G433" s="201">
        <v>0</v>
      </c>
      <c r="H433" s="201">
        <v>143717279</v>
      </c>
      <c r="I433" s="201">
        <v>2712000</v>
      </c>
      <c r="J433" s="201">
        <v>0</v>
      </c>
      <c r="K433" s="201">
        <v>2712000</v>
      </c>
      <c r="L433" s="201">
        <v>141005279</v>
      </c>
      <c r="M433" s="201">
        <v>557081721</v>
      </c>
      <c r="N433" s="30"/>
      <c r="O433" s="7"/>
    </row>
    <row r="434" spans="1:15" ht="18.75" customHeight="1" outlineLevel="1">
      <c r="A434" s="26"/>
      <c r="B434" s="26"/>
      <c r="C434" s="14"/>
      <c r="D434" s="27"/>
      <c r="E434" s="14"/>
      <c r="F434" s="28"/>
      <c r="G434" s="29"/>
      <c r="H434" s="29"/>
      <c r="I434" s="29"/>
      <c r="J434" s="29"/>
      <c r="K434" s="29"/>
      <c r="L434" s="29"/>
      <c r="M434" s="29"/>
      <c r="N434" s="30"/>
      <c r="O434" s="7"/>
    </row>
    <row r="435" spans="1:15" ht="18.75" customHeight="1" outlineLevel="1">
      <c r="A435" s="26"/>
      <c r="B435" s="26"/>
      <c r="C435" s="14"/>
      <c r="D435" s="27"/>
      <c r="E435" s="198" t="s">
        <v>759</v>
      </c>
      <c r="F435" s="28"/>
      <c r="G435" s="29"/>
      <c r="H435" s="29"/>
      <c r="I435" s="29"/>
      <c r="J435" s="29"/>
      <c r="K435" s="29"/>
      <c r="L435" s="29"/>
      <c r="M435" s="29"/>
      <c r="N435" s="30"/>
      <c r="O435" s="7"/>
    </row>
    <row r="436" spans="1:15" s="6" customFormat="1" ht="15.95" customHeight="1" outlineLevel="2">
      <c r="A436" s="20">
        <v>31</v>
      </c>
      <c r="B436" s="20" t="s">
        <v>31</v>
      </c>
      <c r="C436" s="21" t="s">
        <v>59</v>
      </c>
      <c r="D436" s="22">
        <v>30126487</v>
      </c>
      <c r="E436" s="21" t="s">
        <v>322</v>
      </c>
      <c r="F436" s="23">
        <v>62039000</v>
      </c>
      <c r="G436" s="10">
        <v>0</v>
      </c>
      <c r="H436" s="10">
        <v>13023350</v>
      </c>
      <c r="I436" s="10">
        <v>0</v>
      </c>
      <c r="J436" s="10">
        <v>0</v>
      </c>
      <c r="K436" s="10">
        <v>0</v>
      </c>
      <c r="L436" s="10">
        <v>13023350</v>
      </c>
      <c r="M436" s="10">
        <v>49015650</v>
      </c>
      <c r="N436" s="11" t="s">
        <v>27</v>
      </c>
      <c r="O436" s="21" t="s">
        <v>724</v>
      </c>
    </row>
    <row r="437" spans="1:15" s="6" customFormat="1" ht="15.95" customHeight="1" outlineLevel="2">
      <c r="A437" s="20">
        <v>31</v>
      </c>
      <c r="B437" s="20" t="s">
        <v>31</v>
      </c>
      <c r="C437" s="21" t="s">
        <v>24</v>
      </c>
      <c r="D437" s="22">
        <v>30476688</v>
      </c>
      <c r="E437" s="21" t="s">
        <v>323</v>
      </c>
      <c r="F437" s="23">
        <v>543264000</v>
      </c>
      <c r="G437" s="10">
        <v>0</v>
      </c>
      <c r="H437" s="10">
        <v>28000000</v>
      </c>
      <c r="I437" s="10">
        <v>0</v>
      </c>
      <c r="J437" s="10">
        <v>0</v>
      </c>
      <c r="K437" s="10">
        <v>0</v>
      </c>
      <c r="L437" s="10">
        <v>28000000</v>
      </c>
      <c r="M437" s="10">
        <v>515264000</v>
      </c>
      <c r="N437" s="11" t="s">
        <v>27</v>
      </c>
      <c r="O437" s="21" t="s">
        <v>724</v>
      </c>
    </row>
    <row r="438" spans="1:15" s="6" customFormat="1" ht="15.95" customHeight="1" outlineLevel="2">
      <c r="A438" s="20">
        <v>29</v>
      </c>
      <c r="B438" s="20" t="s">
        <v>31</v>
      </c>
      <c r="C438" s="21" t="s">
        <v>24</v>
      </c>
      <c r="D438" s="22">
        <v>40011385</v>
      </c>
      <c r="E438" s="21" t="s">
        <v>728</v>
      </c>
      <c r="F438" s="23">
        <v>181000000</v>
      </c>
      <c r="G438" s="10">
        <v>0</v>
      </c>
      <c r="H438" s="10">
        <v>181000000</v>
      </c>
      <c r="I438" s="10">
        <v>0</v>
      </c>
      <c r="J438" s="10">
        <v>0</v>
      </c>
      <c r="K438" s="10">
        <v>0</v>
      </c>
      <c r="L438" s="10">
        <v>181000000</v>
      </c>
      <c r="M438" s="10">
        <v>0</v>
      </c>
      <c r="N438" s="11" t="s">
        <v>41</v>
      </c>
      <c r="O438" s="21" t="s">
        <v>724</v>
      </c>
    </row>
    <row r="439" spans="1:15" s="6" customFormat="1" ht="15.95" customHeight="1" outlineLevel="2">
      <c r="A439" s="20">
        <v>31</v>
      </c>
      <c r="B439" s="20" t="s">
        <v>31</v>
      </c>
      <c r="C439" s="21" t="s">
        <v>59</v>
      </c>
      <c r="D439" s="22">
        <v>30484959</v>
      </c>
      <c r="E439" s="21" t="s">
        <v>324</v>
      </c>
      <c r="F439" s="23">
        <v>75000000</v>
      </c>
      <c r="G439" s="10">
        <v>0</v>
      </c>
      <c r="H439" s="10">
        <v>13966914</v>
      </c>
      <c r="I439" s="10">
        <v>0</v>
      </c>
      <c r="J439" s="10">
        <v>0</v>
      </c>
      <c r="K439" s="10">
        <v>0</v>
      </c>
      <c r="L439" s="10">
        <v>13966914</v>
      </c>
      <c r="M439" s="10">
        <v>61033086</v>
      </c>
      <c r="N439" s="11" t="s">
        <v>27</v>
      </c>
      <c r="O439" s="21" t="s">
        <v>724</v>
      </c>
    </row>
    <row r="440" spans="1:15" s="6" customFormat="1" ht="15.95" customHeight="1" outlineLevel="2">
      <c r="A440" s="20">
        <v>31</v>
      </c>
      <c r="B440" s="20" t="s">
        <v>23</v>
      </c>
      <c r="C440" s="21" t="s">
        <v>24</v>
      </c>
      <c r="D440" s="22">
        <v>40006762</v>
      </c>
      <c r="E440" s="21" t="s">
        <v>325</v>
      </c>
      <c r="F440" s="23">
        <v>588576000</v>
      </c>
      <c r="G440" s="10">
        <v>0</v>
      </c>
      <c r="H440" s="10">
        <v>70352000</v>
      </c>
      <c r="I440" s="10">
        <v>0</v>
      </c>
      <c r="J440" s="10">
        <v>0</v>
      </c>
      <c r="K440" s="10">
        <v>0</v>
      </c>
      <c r="L440" s="10">
        <v>70352000</v>
      </c>
      <c r="M440" s="10">
        <v>518224000</v>
      </c>
      <c r="N440" s="11" t="s">
        <v>41</v>
      </c>
      <c r="O440" s="21" t="s">
        <v>724</v>
      </c>
    </row>
    <row r="441" spans="1:15" ht="18.75" customHeight="1" outlineLevel="1">
      <c r="A441" s="26"/>
      <c r="B441" s="26"/>
      <c r="C441" s="14"/>
      <c r="D441" s="27"/>
      <c r="E441" s="199" t="s">
        <v>760</v>
      </c>
      <c r="F441" s="201">
        <v>1449879000</v>
      </c>
      <c r="G441" s="201">
        <v>0</v>
      </c>
      <c r="H441" s="201">
        <v>306342264</v>
      </c>
      <c r="I441" s="201">
        <v>0</v>
      </c>
      <c r="J441" s="201">
        <v>0</v>
      </c>
      <c r="K441" s="201">
        <v>0</v>
      </c>
      <c r="L441" s="201">
        <v>306342264</v>
      </c>
      <c r="M441" s="201">
        <v>1143536736</v>
      </c>
      <c r="N441" s="30"/>
      <c r="O441" s="7"/>
    </row>
    <row r="442" spans="1:15" ht="18.75" customHeight="1" outlineLevel="1">
      <c r="A442" s="26"/>
      <c r="B442" s="26"/>
      <c r="C442" s="14"/>
      <c r="D442" s="27"/>
      <c r="E442" s="14"/>
      <c r="F442" s="28"/>
      <c r="G442" s="29"/>
      <c r="H442" s="29"/>
      <c r="I442" s="29"/>
      <c r="J442" s="29"/>
      <c r="K442" s="29"/>
      <c r="L442" s="29"/>
      <c r="M442" s="29"/>
      <c r="N442" s="30"/>
      <c r="O442" s="7"/>
    </row>
    <row r="443" spans="1:15" s="285" customFormat="1" ht="24.75" customHeight="1" outlineLevel="1">
      <c r="A443" s="278"/>
      <c r="B443" s="278"/>
      <c r="C443" s="280"/>
      <c r="D443" s="279"/>
      <c r="E443" s="281" t="s">
        <v>582</v>
      </c>
      <c r="F443" s="282">
        <v>4927947129</v>
      </c>
      <c r="G443" s="282">
        <v>1510716415</v>
      </c>
      <c r="H443" s="282">
        <v>1571931000</v>
      </c>
      <c r="I443" s="282">
        <v>241594683</v>
      </c>
      <c r="J443" s="282">
        <v>34168379</v>
      </c>
      <c r="K443" s="282">
        <v>275763062</v>
      </c>
      <c r="L443" s="282">
        <v>1296167938</v>
      </c>
      <c r="M443" s="282">
        <v>1845299714</v>
      </c>
      <c r="N443" s="286"/>
      <c r="O443" s="284"/>
    </row>
    <row r="444" spans="1:15" ht="18.75" customHeight="1" outlineLevel="1">
      <c r="A444" s="26"/>
      <c r="B444" s="26"/>
      <c r="C444" s="14"/>
      <c r="D444" s="27"/>
      <c r="E444" s="14"/>
      <c r="F444" s="28"/>
      <c r="G444" s="29"/>
      <c r="H444" s="29"/>
      <c r="I444" s="29"/>
      <c r="J444" s="29"/>
      <c r="K444" s="29"/>
      <c r="L444" s="29"/>
      <c r="M444" s="29"/>
      <c r="N444" s="30"/>
      <c r="O444" s="7"/>
    </row>
    <row r="445" spans="1:15" ht="26.25" customHeight="1" outlineLevel="1">
      <c r="A445" s="26"/>
      <c r="B445" s="26"/>
      <c r="C445" s="14"/>
      <c r="D445" s="27"/>
      <c r="E445" s="32" t="s">
        <v>327</v>
      </c>
      <c r="F445" s="28"/>
      <c r="G445" s="29"/>
      <c r="H445" s="29"/>
      <c r="I445" s="29"/>
      <c r="J445" s="29"/>
      <c r="K445" s="29"/>
      <c r="L445" s="29"/>
      <c r="M445" s="29"/>
      <c r="N445" s="30"/>
      <c r="O445" s="7"/>
    </row>
    <row r="446" spans="1:15" ht="18.75" customHeight="1" outlineLevel="1">
      <c r="A446" s="26"/>
      <c r="B446" s="26"/>
      <c r="C446" s="14"/>
      <c r="D446" s="27"/>
      <c r="E446" s="198" t="s">
        <v>766</v>
      </c>
      <c r="F446" s="28"/>
      <c r="G446" s="29"/>
      <c r="H446" s="29"/>
      <c r="I446" s="29"/>
      <c r="J446" s="29"/>
      <c r="K446" s="29"/>
      <c r="L446" s="29"/>
      <c r="M446" s="29"/>
      <c r="N446" s="30"/>
      <c r="O446" s="7"/>
    </row>
    <row r="447" spans="1:15" s="6" customFormat="1" ht="15.95" customHeight="1" outlineLevel="2">
      <c r="A447" s="20">
        <v>31</v>
      </c>
      <c r="B447" s="20" t="s">
        <v>31</v>
      </c>
      <c r="C447" s="21" t="s">
        <v>59</v>
      </c>
      <c r="D447" s="22">
        <v>30095333</v>
      </c>
      <c r="E447" s="21" t="s">
        <v>328</v>
      </c>
      <c r="F447" s="23">
        <v>178850000</v>
      </c>
      <c r="G447" s="10">
        <v>131995300</v>
      </c>
      <c r="H447" s="10">
        <v>23846648</v>
      </c>
      <c r="I447" s="10">
        <v>0</v>
      </c>
      <c r="J447" s="10">
        <v>19157625</v>
      </c>
      <c r="K447" s="10">
        <v>19157625</v>
      </c>
      <c r="L447" s="10">
        <v>4689023</v>
      </c>
      <c r="M447" s="10">
        <v>23008052</v>
      </c>
      <c r="N447" s="11" t="s">
        <v>27</v>
      </c>
      <c r="O447" s="21" t="s">
        <v>723</v>
      </c>
    </row>
    <row r="448" spans="1:15" s="6" customFormat="1" ht="15.95" customHeight="1" outlineLevel="2">
      <c r="A448" s="20">
        <v>31</v>
      </c>
      <c r="B448" s="20" t="s">
        <v>82</v>
      </c>
      <c r="C448" s="21" t="s">
        <v>24</v>
      </c>
      <c r="D448" s="22">
        <v>30093309</v>
      </c>
      <c r="E448" s="21" t="s">
        <v>583</v>
      </c>
      <c r="F448" s="23">
        <v>7281860375</v>
      </c>
      <c r="G448" s="10">
        <v>6603827387</v>
      </c>
      <c r="H448" s="10">
        <v>324835270</v>
      </c>
      <c r="I448" s="10">
        <v>275504375</v>
      </c>
      <c r="J448" s="10">
        <v>49330895</v>
      </c>
      <c r="K448" s="10">
        <v>324835270</v>
      </c>
      <c r="L448" s="10">
        <v>0</v>
      </c>
      <c r="M448" s="10">
        <v>353197718</v>
      </c>
      <c r="N448" s="11" t="s">
        <v>27</v>
      </c>
      <c r="O448" s="21" t="s">
        <v>723</v>
      </c>
    </row>
    <row r="449" spans="1:15" s="6" customFormat="1" ht="15.95" customHeight="1" outlineLevel="2">
      <c r="A449" s="20">
        <v>31</v>
      </c>
      <c r="B449" s="20" t="s">
        <v>31</v>
      </c>
      <c r="C449" s="21" t="s">
        <v>24</v>
      </c>
      <c r="D449" s="22">
        <v>30135738</v>
      </c>
      <c r="E449" s="21" t="s">
        <v>329</v>
      </c>
      <c r="F449" s="23">
        <v>575525000</v>
      </c>
      <c r="G449" s="10">
        <v>2052000</v>
      </c>
      <c r="H449" s="10">
        <v>303752468</v>
      </c>
      <c r="I449" s="10">
        <v>65960211</v>
      </c>
      <c r="J449" s="10">
        <v>26851859</v>
      </c>
      <c r="K449" s="10">
        <v>92812070</v>
      </c>
      <c r="L449" s="10">
        <v>210940398</v>
      </c>
      <c r="M449" s="10">
        <v>269720532</v>
      </c>
      <c r="N449" s="11" t="s">
        <v>27</v>
      </c>
      <c r="O449" s="21" t="s">
        <v>723</v>
      </c>
    </row>
    <row r="450" spans="1:15" s="6" customFormat="1" ht="15.95" customHeight="1" outlineLevel="2">
      <c r="A450" s="20">
        <v>29</v>
      </c>
      <c r="B450" s="20" t="s">
        <v>31</v>
      </c>
      <c r="C450" s="21" t="s">
        <v>24</v>
      </c>
      <c r="D450" s="22">
        <v>30427823</v>
      </c>
      <c r="E450" s="21" t="s">
        <v>332</v>
      </c>
      <c r="F450" s="23">
        <v>199646000</v>
      </c>
      <c r="G450" s="10">
        <v>0</v>
      </c>
      <c r="H450" s="10">
        <v>199646000</v>
      </c>
      <c r="I450" s="10">
        <v>26437894</v>
      </c>
      <c r="J450" s="10">
        <v>173205779</v>
      </c>
      <c r="K450" s="10">
        <v>199643673</v>
      </c>
      <c r="L450" s="10">
        <v>2327</v>
      </c>
      <c r="M450" s="10">
        <v>0</v>
      </c>
      <c r="N450" s="11" t="s">
        <v>41</v>
      </c>
      <c r="O450" s="21" t="s">
        <v>723</v>
      </c>
    </row>
    <row r="451" spans="1:15" s="6" customFormat="1" ht="15.95" customHeight="1" outlineLevel="2">
      <c r="A451" s="20">
        <v>33</v>
      </c>
      <c r="B451" s="20" t="s">
        <v>54</v>
      </c>
      <c r="C451" s="21" t="s">
        <v>24</v>
      </c>
      <c r="D451" s="22" t="s">
        <v>54</v>
      </c>
      <c r="E451" s="21" t="s">
        <v>55</v>
      </c>
      <c r="F451" s="23">
        <v>200000000</v>
      </c>
      <c r="G451" s="10">
        <v>0</v>
      </c>
      <c r="H451" s="276">
        <v>200000000</v>
      </c>
      <c r="I451" s="10">
        <v>82999205</v>
      </c>
      <c r="J451" s="10">
        <v>0</v>
      </c>
      <c r="K451" s="10">
        <v>82999205</v>
      </c>
      <c r="L451" s="10">
        <v>117000795</v>
      </c>
      <c r="M451" s="10">
        <v>0</v>
      </c>
      <c r="N451" s="11" t="s">
        <v>56</v>
      </c>
      <c r="O451" s="21" t="s">
        <v>723</v>
      </c>
    </row>
    <row r="452" spans="1:15" s="6" customFormat="1" ht="15.95" customHeight="1" outlineLevel="2">
      <c r="A452" s="20">
        <v>29</v>
      </c>
      <c r="B452" s="20" t="s">
        <v>31</v>
      </c>
      <c r="C452" s="21" t="s">
        <v>24</v>
      </c>
      <c r="D452" s="22">
        <v>30427781</v>
      </c>
      <c r="E452" s="21" t="s">
        <v>330</v>
      </c>
      <c r="F452" s="23">
        <v>199003273</v>
      </c>
      <c r="G452" s="10">
        <v>0</v>
      </c>
      <c r="H452" s="10">
        <v>199003273</v>
      </c>
      <c r="I452" s="10">
        <v>0</v>
      </c>
      <c r="J452" s="10">
        <v>199003273</v>
      </c>
      <c r="K452" s="10">
        <v>199003273</v>
      </c>
      <c r="L452" s="10">
        <v>0</v>
      </c>
      <c r="M452" s="10">
        <v>0</v>
      </c>
      <c r="N452" s="11" t="s">
        <v>41</v>
      </c>
      <c r="O452" s="21" t="s">
        <v>755</v>
      </c>
    </row>
    <row r="453" spans="1:15" s="6" customFormat="1" ht="15.95" customHeight="1" outlineLevel="2">
      <c r="A453" s="20">
        <v>29</v>
      </c>
      <c r="B453" s="20" t="s">
        <v>23</v>
      </c>
      <c r="C453" s="21" t="s">
        <v>24</v>
      </c>
      <c r="D453" s="22">
        <v>40001806</v>
      </c>
      <c r="E453" s="21" t="s">
        <v>331</v>
      </c>
      <c r="F453" s="23">
        <v>89863852</v>
      </c>
      <c r="G453" s="10">
        <v>0</v>
      </c>
      <c r="H453" s="10">
        <v>89863852</v>
      </c>
      <c r="I453" s="10">
        <v>0</v>
      </c>
      <c r="J453" s="10">
        <v>89863852</v>
      </c>
      <c r="K453" s="10">
        <v>89863852</v>
      </c>
      <c r="L453" s="10">
        <v>0</v>
      </c>
      <c r="M453" s="10">
        <v>0</v>
      </c>
      <c r="N453" s="11" t="s">
        <v>41</v>
      </c>
      <c r="O453" s="21" t="s">
        <v>755</v>
      </c>
    </row>
    <row r="454" spans="1:15" ht="18.75" customHeight="1" outlineLevel="1">
      <c r="A454" s="26"/>
      <c r="B454" s="26"/>
      <c r="C454" s="14"/>
      <c r="D454" s="27"/>
      <c r="E454" s="199" t="s">
        <v>768</v>
      </c>
      <c r="F454" s="201">
        <v>8724748500</v>
      </c>
      <c r="G454" s="201">
        <v>6737874687</v>
      </c>
      <c r="H454" s="201">
        <v>1340947511</v>
      </c>
      <c r="I454" s="201">
        <v>450901685</v>
      </c>
      <c r="J454" s="201">
        <v>557413283</v>
      </c>
      <c r="K454" s="201">
        <v>1008314968</v>
      </c>
      <c r="L454" s="201">
        <v>332632543</v>
      </c>
      <c r="M454" s="201">
        <v>645926302</v>
      </c>
      <c r="N454" s="30"/>
      <c r="O454" s="7"/>
    </row>
    <row r="455" spans="1:15" s="275" customFormat="1" ht="18.75" customHeight="1" outlineLevel="1">
      <c r="A455" s="26"/>
      <c r="B455" s="26"/>
      <c r="C455" s="14"/>
      <c r="D455" s="27"/>
      <c r="E455" s="14"/>
      <c r="F455" s="28"/>
      <c r="G455" s="29"/>
      <c r="H455" s="29"/>
      <c r="I455" s="29"/>
      <c r="J455" s="29"/>
      <c r="K455" s="29"/>
      <c r="L455" s="29"/>
      <c r="M455" s="29"/>
      <c r="N455" s="30"/>
      <c r="O455" s="7"/>
    </row>
    <row r="456" spans="1:15" s="275" customFormat="1" ht="18.75" customHeight="1" outlineLevel="1">
      <c r="A456" s="26"/>
      <c r="B456" s="26"/>
      <c r="C456" s="14"/>
      <c r="D456" s="27"/>
      <c r="E456" s="198" t="s">
        <v>765</v>
      </c>
      <c r="F456" s="28"/>
      <c r="G456" s="29"/>
      <c r="H456" s="29"/>
      <c r="I456" s="29"/>
      <c r="J456" s="29"/>
      <c r="K456" s="29"/>
      <c r="L456" s="29"/>
      <c r="M456" s="29"/>
      <c r="N456" s="30"/>
      <c r="O456" s="7"/>
    </row>
    <row r="457" spans="1:15" s="6" customFormat="1" ht="15.95" customHeight="1" outlineLevel="2">
      <c r="A457" s="20">
        <v>31</v>
      </c>
      <c r="B457" s="20" t="s">
        <v>31</v>
      </c>
      <c r="C457" s="21" t="s">
        <v>24</v>
      </c>
      <c r="D457" s="22">
        <v>30135739</v>
      </c>
      <c r="E457" s="21" t="s">
        <v>333</v>
      </c>
      <c r="F457" s="23">
        <v>571440000</v>
      </c>
      <c r="G457" s="10">
        <v>0</v>
      </c>
      <c r="H457" s="10">
        <v>90710989</v>
      </c>
      <c r="I457" s="10">
        <v>0</v>
      </c>
      <c r="J457" s="10">
        <v>0</v>
      </c>
      <c r="K457" s="10">
        <v>0</v>
      </c>
      <c r="L457" s="10">
        <v>90710989</v>
      </c>
      <c r="M457" s="10">
        <v>480729011</v>
      </c>
      <c r="N457" s="11" t="s">
        <v>27</v>
      </c>
      <c r="O457" s="21" t="s">
        <v>757</v>
      </c>
    </row>
    <row r="458" spans="1:15" s="275" customFormat="1" ht="18.75" customHeight="1" outlineLevel="1">
      <c r="A458" s="26"/>
      <c r="B458" s="26"/>
      <c r="C458" s="14"/>
      <c r="D458" s="27"/>
      <c r="E458" s="199" t="s">
        <v>767</v>
      </c>
      <c r="F458" s="201">
        <v>571440000</v>
      </c>
      <c r="G458" s="201">
        <v>0</v>
      </c>
      <c r="H458" s="201">
        <v>90710989</v>
      </c>
      <c r="I458" s="201">
        <v>0</v>
      </c>
      <c r="J458" s="201">
        <v>0</v>
      </c>
      <c r="K458" s="201">
        <v>0</v>
      </c>
      <c r="L458" s="201">
        <v>90710989</v>
      </c>
      <c r="M458" s="201">
        <v>480729011</v>
      </c>
      <c r="N458" s="30"/>
      <c r="O458" s="7"/>
    </row>
    <row r="459" spans="1:15" ht="18.75" customHeight="1" outlineLevel="1">
      <c r="A459" s="26"/>
      <c r="B459" s="26"/>
      <c r="C459" s="14"/>
      <c r="D459" s="27"/>
      <c r="E459" s="14"/>
      <c r="F459" s="28"/>
      <c r="G459" s="29"/>
      <c r="H459" s="29"/>
      <c r="I459" s="29"/>
      <c r="J459" s="29"/>
      <c r="K459" s="29"/>
      <c r="L459" s="29"/>
      <c r="M459" s="29"/>
      <c r="N459" s="30"/>
      <c r="O459" s="7"/>
    </row>
    <row r="460" spans="1:15" ht="18.75" customHeight="1" outlineLevel="1">
      <c r="A460" s="26"/>
      <c r="B460" s="26"/>
      <c r="C460" s="14"/>
      <c r="D460" s="27"/>
      <c r="E460" s="198" t="s">
        <v>759</v>
      </c>
      <c r="F460" s="28"/>
      <c r="G460" s="29"/>
      <c r="H460" s="29"/>
      <c r="I460" s="29"/>
      <c r="J460" s="29"/>
      <c r="K460" s="29"/>
      <c r="L460" s="29"/>
      <c r="M460" s="29"/>
      <c r="N460" s="30"/>
      <c r="O460" s="7"/>
    </row>
    <row r="461" spans="1:15" s="6" customFormat="1" ht="15.95" customHeight="1" outlineLevel="2">
      <c r="A461" s="20">
        <v>29</v>
      </c>
      <c r="B461" s="20" t="s">
        <v>31</v>
      </c>
      <c r="C461" s="21" t="s">
        <v>24</v>
      </c>
      <c r="D461" s="22">
        <v>40009468</v>
      </c>
      <c r="E461" s="21" t="s">
        <v>334</v>
      </c>
      <c r="F461" s="23">
        <v>33781000</v>
      </c>
      <c r="G461" s="10">
        <v>0</v>
      </c>
      <c r="H461" s="10">
        <v>33781000</v>
      </c>
      <c r="I461" s="10">
        <v>0</v>
      </c>
      <c r="J461" s="10">
        <v>0</v>
      </c>
      <c r="K461" s="10">
        <v>0</v>
      </c>
      <c r="L461" s="10">
        <v>33781000</v>
      </c>
      <c r="M461" s="10">
        <v>0</v>
      </c>
      <c r="N461" s="11" t="s">
        <v>41</v>
      </c>
      <c r="O461" s="21" t="s">
        <v>724</v>
      </c>
    </row>
    <row r="462" spans="1:15" ht="18.75" customHeight="1" outlineLevel="1">
      <c r="A462" s="26"/>
      <c r="B462" s="26"/>
      <c r="C462" s="14"/>
      <c r="D462" s="27"/>
      <c r="E462" s="199" t="s">
        <v>760</v>
      </c>
      <c r="F462" s="201">
        <v>33781000</v>
      </c>
      <c r="G462" s="201">
        <v>0</v>
      </c>
      <c r="H462" s="201">
        <v>33781000</v>
      </c>
      <c r="I462" s="201">
        <v>0</v>
      </c>
      <c r="J462" s="201">
        <v>0</v>
      </c>
      <c r="K462" s="201">
        <v>0</v>
      </c>
      <c r="L462" s="201">
        <v>33781000</v>
      </c>
      <c r="M462" s="201">
        <v>0</v>
      </c>
      <c r="N462" s="30"/>
      <c r="O462" s="7"/>
    </row>
    <row r="463" spans="1:15" ht="18.75" customHeight="1" outlineLevel="1">
      <c r="A463" s="26"/>
      <c r="B463" s="26"/>
      <c r="C463" s="14"/>
      <c r="D463" s="27"/>
      <c r="E463" s="14"/>
      <c r="F463" s="28"/>
      <c r="G463" s="29"/>
      <c r="H463" s="29"/>
      <c r="I463" s="29"/>
      <c r="J463" s="29"/>
      <c r="K463" s="29"/>
      <c r="L463" s="29"/>
      <c r="M463" s="29"/>
      <c r="N463" s="30"/>
      <c r="O463" s="7"/>
    </row>
    <row r="464" spans="1:15" s="285" customFormat="1" ht="24.75" customHeight="1" outlineLevel="1">
      <c r="A464" s="278"/>
      <c r="B464" s="278"/>
      <c r="C464" s="280"/>
      <c r="D464" s="279"/>
      <c r="E464" s="281" t="s">
        <v>584</v>
      </c>
      <c r="F464" s="282">
        <v>9329969500</v>
      </c>
      <c r="G464" s="282">
        <v>6737874687</v>
      </c>
      <c r="H464" s="282">
        <v>1465439500</v>
      </c>
      <c r="I464" s="282">
        <v>450901685</v>
      </c>
      <c r="J464" s="282">
        <v>557413283</v>
      </c>
      <c r="K464" s="282">
        <v>1008314968</v>
      </c>
      <c r="L464" s="282">
        <v>457124532</v>
      </c>
      <c r="M464" s="282">
        <v>1126655313</v>
      </c>
      <c r="N464" s="286"/>
      <c r="O464" s="284"/>
    </row>
    <row r="465" spans="1:15" ht="18.75" customHeight="1" outlineLevel="1">
      <c r="A465" s="26"/>
      <c r="B465" s="26"/>
      <c r="C465" s="14"/>
      <c r="D465" s="27"/>
      <c r="E465" s="14"/>
      <c r="F465" s="28"/>
      <c r="G465" s="29"/>
      <c r="H465" s="29"/>
      <c r="I465" s="29"/>
      <c r="J465" s="29"/>
      <c r="K465" s="29"/>
      <c r="L465" s="29"/>
      <c r="M465" s="29"/>
      <c r="N465" s="30"/>
      <c r="O465" s="7"/>
    </row>
    <row r="466" spans="1:15" ht="26.25" customHeight="1" outlineLevel="1">
      <c r="A466" s="26"/>
      <c r="B466" s="26"/>
      <c r="C466" s="14"/>
      <c r="D466" s="27"/>
      <c r="E466" s="32" t="s">
        <v>335</v>
      </c>
      <c r="F466" s="28"/>
      <c r="G466" s="29"/>
      <c r="H466" s="29"/>
      <c r="I466" s="29"/>
      <c r="J466" s="29"/>
      <c r="K466" s="29"/>
      <c r="L466" s="29"/>
      <c r="M466" s="29"/>
      <c r="N466" s="30"/>
      <c r="O466" s="7"/>
    </row>
    <row r="467" spans="1:15" ht="18.75" customHeight="1" outlineLevel="1">
      <c r="A467" s="26"/>
      <c r="B467" s="26"/>
      <c r="C467" s="14"/>
      <c r="D467" s="27"/>
      <c r="E467" s="198" t="s">
        <v>766</v>
      </c>
      <c r="F467" s="28"/>
      <c r="G467" s="29"/>
      <c r="H467" s="29"/>
      <c r="I467" s="29"/>
      <c r="J467" s="29"/>
      <c r="K467" s="29"/>
      <c r="L467" s="29"/>
      <c r="M467" s="29"/>
      <c r="N467" s="30"/>
      <c r="O467" s="7"/>
    </row>
    <row r="468" spans="1:15" s="6" customFormat="1" ht="15.95" customHeight="1" outlineLevel="2">
      <c r="A468" s="20">
        <v>31</v>
      </c>
      <c r="B468" s="20" t="s">
        <v>161</v>
      </c>
      <c r="C468" s="21" t="s">
        <v>24</v>
      </c>
      <c r="D468" s="22">
        <v>30395727</v>
      </c>
      <c r="E468" s="21" t="s">
        <v>336</v>
      </c>
      <c r="F468" s="23">
        <v>566452000</v>
      </c>
      <c r="G468" s="10">
        <v>17827385</v>
      </c>
      <c r="H468" s="276">
        <v>249048258</v>
      </c>
      <c r="I468" s="10">
        <v>205548258</v>
      </c>
      <c r="J468" s="10">
        <v>42388843</v>
      </c>
      <c r="K468" s="10">
        <v>247937101</v>
      </c>
      <c r="L468" s="10">
        <v>1111157</v>
      </c>
      <c r="M468" s="10">
        <v>299576357</v>
      </c>
      <c r="N468" s="11" t="s">
        <v>27</v>
      </c>
      <c r="O468" s="21" t="s">
        <v>723</v>
      </c>
    </row>
    <row r="469" spans="1:15" s="6" customFormat="1" ht="15.95" customHeight="1" outlineLevel="2">
      <c r="A469" s="20">
        <v>31</v>
      </c>
      <c r="B469" s="20" t="s">
        <v>31</v>
      </c>
      <c r="C469" s="21" t="s">
        <v>59</v>
      </c>
      <c r="D469" s="22">
        <v>30129912</v>
      </c>
      <c r="E469" s="21" t="s">
        <v>338</v>
      </c>
      <c r="F469" s="23">
        <v>96890200</v>
      </c>
      <c r="G469" s="10">
        <v>55024000</v>
      </c>
      <c r="H469" s="10">
        <v>41866200</v>
      </c>
      <c r="I469" s="10">
        <v>3488850</v>
      </c>
      <c r="J469" s="10">
        <v>0</v>
      </c>
      <c r="K469" s="10">
        <v>3488850</v>
      </c>
      <c r="L469" s="10">
        <v>38377350</v>
      </c>
      <c r="M469" s="10">
        <v>0</v>
      </c>
      <c r="N469" s="11" t="s">
        <v>27</v>
      </c>
      <c r="O469" s="21" t="s">
        <v>723</v>
      </c>
    </row>
    <row r="470" spans="1:15" s="6" customFormat="1" ht="15.95" customHeight="1" outlineLevel="2">
      <c r="A470" s="20">
        <v>31</v>
      </c>
      <c r="B470" s="20" t="s">
        <v>31</v>
      </c>
      <c r="C470" s="21" t="s">
        <v>24</v>
      </c>
      <c r="D470" s="22">
        <v>30485152</v>
      </c>
      <c r="E470" s="21" t="s">
        <v>339</v>
      </c>
      <c r="F470" s="23">
        <v>349494000</v>
      </c>
      <c r="G470" s="10">
        <v>0</v>
      </c>
      <c r="H470" s="10">
        <v>63395298</v>
      </c>
      <c r="I470" s="10">
        <v>1030000</v>
      </c>
      <c r="J470" s="10">
        <v>0</v>
      </c>
      <c r="K470" s="10">
        <v>1030000</v>
      </c>
      <c r="L470" s="10">
        <v>62365298</v>
      </c>
      <c r="M470" s="10">
        <v>286098702</v>
      </c>
      <c r="N470" s="11" t="s">
        <v>27</v>
      </c>
      <c r="O470" s="21" t="s">
        <v>723</v>
      </c>
    </row>
    <row r="471" spans="1:15" s="6" customFormat="1" ht="15.95" customHeight="1" outlineLevel="2">
      <c r="A471" s="20">
        <v>33</v>
      </c>
      <c r="B471" s="20" t="s">
        <v>54</v>
      </c>
      <c r="C471" s="21" t="s">
        <v>24</v>
      </c>
      <c r="D471" s="22" t="s">
        <v>54</v>
      </c>
      <c r="E471" s="21" t="s">
        <v>55</v>
      </c>
      <c r="F471" s="23">
        <v>200000000</v>
      </c>
      <c r="G471" s="10">
        <v>0</v>
      </c>
      <c r="H471" s="276">
        <v>200000000</v>
      </c>
      <c r="I471" s="10">
        <v>96907170</v>
      </c>
      <c r="J471" s="10">
        <v>0</v>
      </c>
      <c r="K471" s="10">
        <v>96907170</v>
      </c>
      <c r="L471" s="10">
        <v>103092830</v>
      </c>
      <c r="M471" s="10">
        <v>0</v>
      </c>
      <c r="N471" s="11" t="s">
        <v>56</v>
      </c>
      <c r="O471" s="21" t="s">
        <v>723</v>
      </c>
    </row>
    <row r="472" spans="1:15" s="6" customFormat="1" ht="15.95" customHeight="1" outlineLevel="2">
      <c r="A472" s="20">
        <v>31</v>
      </c>
      <c r="B472" s="20" t="s">
        <v>31</v>
      </c>
      <c r="C472" s="21" t="s">
        <v>24</v>
      </c>
      <c r="D472" s="227">
        <v>30094005</v>
      </c>
      <c r="E472" s="21" t="s">
        <v>585</v>
      </c>
      <c r="F472" s="23">
        <v>722739818</v>
      </c>
      <c r="G472" s="10">
        <v>722739818</v>
      </c>
      <c r="H472" s="10">
        <v>0</v>
      </c>
      <c r="I472" s="10">
        <v>0</v>
      </c>
      <c r="J472" s="10">
        <v>0</v>
      </c>
      <c r="K472" s="10">
        <v>0</v>
      </c>
      <c r="L472" s="10">
        <v>0</v>
      </c>
      <c r="M472" s="10">
        <v>0</v>
      </c>
      <c r="N472" s="11" t="s">
        <v>27</v>
      </c>
      <c r="O472" s="21" t="s">
        <v>755</v>
      </c>
    </row>
    <row r="473" spans="1:15" s="6" customFormat="1" ht="15.95" customHeight="1" outlineLevel="2">
      <c r="A473" s="20">
        <v>29</v>
      </c>
      <c r="B473" s="20" t="s">
        <v>31</v>
      </c>
      <c r="C473" s="21" t="s">
        <v>24</v>
      </c>
      <c r="D473" s="22">
        <v>40009232</v>
      </c>
      <c r="E473" s="21" t="s">
        <v>341</v>
      </c>
      <c r="F473" s="23">
        <v>85556885</v>
      </c>
      <c r="G473" s="10">
        <v>0</v>
      </c>
      <c r="H473" s="10">
        <v>85556885</v>
      </c>
      <c r="I473" s="10">
        <v>85556885</v>
      </c>
      <c r="J473" s="10">
        <v>0</v>
      </c>
      <c r="K473" s="10">
        <v>85556885</v>
      </c>
      <c r="L473" s="10">
        <v>0</v>
      </c>
      <c r="M473" s="10">
        <v>0</v>
      </c>
      <c r="N473" s="11" t="s">
        <v>41</v>
      </c>
      <c r="O473" s="21" t="s">
        <v>755</v>
      </c>
    </row>
    <row r="474" spans="1:15" s="6" customFormat="1" ht="15.95" customHeight="1" outlineLevel="2">
      <c r="A474" s="20">
        <v>31</v>
      </c>
      <c r="B474" s="20" t="s">
        <v>31</v>
      </c>
      <c r="C474" s="21" t="s">
        <v>24</v>
      </c>
      <c r="D474" s="22">
        <v>30485153</v>
      </c>
      <c r="E474" s="21" t="s">
        <v>343</v>
      </c>
      <c r="F474" s="23">
        <v>193883000</v>
      </c>
      <c r="G474" s="10">
        <v>0</v>
      </c>
      <c r="H474" s="276">
        <v>193883000</v>
      </c>
      <c r="I474" s="10">
        <v>0</v>
      </c>
      <c r="J474" s="10">
        <v>193883000</v>
      </c>
      <c r="K474" s="10">
        <v>193883000</v>
      </c>
      <c r="L474" s="10">
        <v>0</v>
      </c>
      <c r="M474" s="10">
        <v>0</v>
      </c>
      <c r="N474" s="11" t="s">
        <v>27</v>
      </c>
      <c r="O474" s="21" t="s">
        <v>755</v>
      </c>
    </row>
    <row r="475" spans="1:15" ht="18.75" customHeight="1" outlineLevel="1">
      <c r="A475" s="26"/>
      <c r="B475" s="26"/>
      <c r="C475" s="14"/>
      <c r="D475" s="27"/>
      <c r="E475" s="199" t="s">
        <v>768</v>
      </c>
      <c r="F475" s="201">
        <v>2215015903</v>
      </c>
      <c r="G475" s="201">
        <v>795591203</v>
      </c>
      <c r="H475" s="201">
        <v>833749641</v>
      </c>
      <c r="I475" s="201">
        <v>392531163</v>
      </c>
      <c r="J475" s="201">
        <v>236271843</v>
      </c>
      <c r="K475" s="201">
        <v>628803006</v>
      </c>
      <c r="L475" s="201">
        <v>204946635</v>
      </c>
      <c r="M475" s="201">
        <v>585675059</v>
      </c>
      <c r="N475" s="30"/>
      <c r="O475" s="7"/>
    </row>
    <row r="476" spans="1:15" ht="18.75" customHeight="1" outlineLevel="1">
      <c r="A476" s="26"/>
      <c r="B476" s="26"/>
      <c r="C476" s="14"/>
      <c r="D476" s="27"/>
      <c r="E476" s="14"/>
      <c r="F476" s="28"/>
      <c r="G476" s="29"/>
      <c r="H476" s="29"/>
      <c r="I476" s="29"/>
      <c r="J476" s="29"/>
      <c r="K476" s="29"/>
      <c r="L476" s="29"/>
      <c r="M476" s="29"/>
      <c r="N476" s="30"/>
      <c r="O476" s="7"/>
    </row>
    <row r="477" spans="1:15" ht="18.75" customHeight="1" outlineLevel="1">
      <c r="A477" s="26"/>
      <c r="B477" s="26"/>
      <c r="C477" s="14"/>
      <c r="D477" s="27"/>
      <c r="E477" s="198" t="s">
        <v>759</v>
      </c>
      <c r="F477" s="28"/>
      <c r="G477" s="29"/>
      <c r="H477" s="29"/>
      <c r="I477" s="29"/>
      <c r="J477" s="29"/>
      <c r="K477" s="29"/>
      <c r="L477" s="29"/>
      <c r="M477" s="29"/>
      <c r="N477" s="30"/>
      <c r="O477" s="7"/>
    </row>
    <row r="478" spans="1:15" s="6" customFormat="1" ht="15.95" customHeight="1" outlineLevel="2">
      <c r="A478" s="20">
        <v>29</v>
      </c>
      <c r="B478" s="20" t="s">
        <v>46</v>
      </c>
      <c r="C478" s="21" t="s">
        <v>24</v>
      </c>
      <c r="D478" s="22">
        <v>30438574</v>
      </c>
      <c r="E478" s="21" t="s">
        <v>340</v>
      </c>
      <c r="F478" s="23">
        <v>348663000</v>
      </c>
      <c r="G478" s="10">
        <v>0</v>
      </c>
      <c r="H478" s="10">
        <v>298663000</v>
      </c>
      <c r="I478" s="10">
        <v>0</v>
      </c>
      <c r="J478" s="10">
        <v>230639193</v>
      </c>
      <c r="K478" s="10">
        <v>230639193</v>
      </c>
      <c r="L478" s="10">
        <v>68023807</v>
      </c>
      <c r="M478" s="10">
        <v>50000000</v>
      </c>
      <c r="N478" s="11" t="s">
        <v>41</v>
      </c>
      <c r="O478" s="21" t="s">
        <v>724</v>
      </c>
    </row>
    <row r="479" spans="1:15" s="6" customFormat="1" ht="15.95" customHeight="1" outlineLevel="2">
      <c r="A479" s="20">
        <v>29</v>
      </c>
      <c r="B479" s="20" t="s">
        <v>31</v>
      </c>
      <c r="C479" s="21" t="s">
        <v>24</v>
      </c>
      <c r="D479" s="22">
        <v>30133287</v>
      </c>
      <c r="E479" s="21" t="s">
        <v>342</v>
      </c>
      <c r="F479" s="23">
        <v>428801000</v>
      </c>
      <c r="G479" s="10">
        <v>0</v>
      </c>
      <c r="H479" s="10">
        <v>428801000</v>
      </c>
      <c r="I479" s="10">
        <v>0</v>
      </c>
      <c r="J479" s="10">
        <v>398635142</v>
      </c>
      <c r="K479" s="10">
        <v>398635142</v>
      </c>
      <c r="L479" s="10">
        <v>30165858</v>
      </c>
      <c r="M479" s="10">
        <v>0</v>
      </c>
      <c r="N479" s="11" t="s">
        <v>41</v>
      </c>
      <c r="O479" s="21" t="s">
        <v>724</v>
      </c>
    </row>
    <row r="480" spans="1:15" s="6" customFormat="1" ht="15.95" customHeight="1" outlineLevel="2">
      <c r="A480" s="20">
        <v>31</v>
      </c>
      <c r="B480" s="20" t="s">
        <v>31</v>
      </c>
      <c r="C480" s="21" t="s">
        <v>24</v>
      </c>
      <c r="D480" s="22">
        <v>30134014</v>
      </c>
      <c r="E480" s="21" t="s">
        <v>337</v>
      </c>
      <c r="F480" s="23">
        <v>368365000</v>
      </c>
      <c r="G480" s="10">
        <v>0</v>
      </c>
      <c r="H480" s="10">
        <v>268365000</v>
      </c>
      <c r="I480" s="10">
        <v>0</v>
      </c>
      <c r="J480" s="10">
        <v>42674280</v>
      </c>
      <c r="K480" s="10">
        <v>42674280</v>
      </c>
      <c r="L480" s="10">
        <v>225690720</v>
      </c>
      <c r="M480" s="10">
        <v>100000000</v>
      </c>
      <c r="N480" s="11" t="s">
        <v>27</v>
      </c>
      <c r="O480" s="21" t="s">
        <v>724</v>
      </c>
    </row>
    <row r="481" spans="1:15" s="6" customFormat="1" ht="15.95" customHeight="1" outlineLevel="2">
      <c r="A481" s="20">
        <v>31</v>
      </c>
      <c r="B481" s="20" t="s">
        <v>31</v>
      </c>
      <c r="C481" s="21" t="s">
        <v>24</v>
      </c>
      <c r="D481" s="22">
        <v>40004659</v>
      </c>
      <c r="E481" s="21" t="s">
        <v>345</v>
      </c>
      <c r="F481" s="23">
        <v>320000000</v>
      </c>
      <c r="G481" s="10">
        <v>0</v>
      </c>
      <c r="H481" s="10">
        <v>63942500</v>
      </c>
      <c r="I481" s="10">
        <v>0</v>
      </c>
      <c r="J481" s="10">
        <v>0</v>
      </c>
      <c r="K481" s="10">
        <v>0</v>
      </c>
      <c r="L481" s="10">
        <v>63942500</v>
      </c>
      <c r="M481" s="10">
        <v>256057500</v>
      </c>
      <c r="N481" s="11" t="s">
        <v>27</v>
      </c>
      <c r="O481" s="21" t="s">
        <v>724</v>
      </c>
    </row>
    <row r="482" spans="1:15" ht="18.75" customHeight="1" outlineLevel="1">
      <c r="A482" s="26"/>
      <c r="B482" s="26"/>
      <c r="C482" s="14"/>
      <c r="D482" s="27"/>
      <c r="E482" s="199" t="s">
        <v>760</v>
      </c>
      <c r="F482" s="201">
        <v>1465829000</v>
      </c>
      <c r="G482" s="201">
        <v>0</v>
      </c>
      <c r="H482" s="201">
        <v>1059771500</v>
      </c>
      <c r="I482" s="201">
        <v>0</v>
      </c>
      <c r="J482" s="201">
        <v>671948615</v>
      </c>
      <c r="K482" s="201">
        <v>671948615</v>
      </c>
      <c r="L482" s="201">
        <v>387822885</v>
      </c>
      <c r="M482" s="201">
        <v>406057500</v>
      </c>
      <c r="N482" s="30"/>
      <c r="O482" s="7"/>
    </row>
    <row r="483" spans="1:15" ht="18.75" customHeight="1" outlineLevel="1">
      <c r="A483" s="26"/>
      <c r="B483" s="26"/>
      <c r="C483" s="14"/>
      <c r="D483" s="27"/>
      <c r="E483" s="14"/>
      <c r="F483" s="28"/>
      <c r="G483" s="29"/>
      <c r="H483" s="29"/>
      <c r="I483" s="29"/>
      <c r="J483" s="29"/>
      <c r="K483" s="29"/>
      <c r="L483" s="29"/>
      <c r="M483" s="29"/>
      <c r="N483" s="30"/>
      <c r="O483" s="7"/>
    </row>
    <row r="484" spans="1:15" s="285" customFormat="1" ht="24.75" customHeight="1" outlineLevel="1">
      <c r="A484" s="278"/>
      <c r="B484" s="278"/>
      <c r="C484" s="280"/>
      <c r="D484" s="279"/>
      <c r="E484" s="281" t="s">
        <v>586</v>
      </c>
      <c r="F484" s="282">
        <v>3680844903</v>
      </c>
      <c r="G484" s="282">
        <v>795591203</v>
      </c>
      <c r="H484" s="282">
        <v>1893521141</v>
      </c>
      <c r="I484" s="282">
        <v>392531163</v>
      </c>
      <c r="J484" s="282">
        <v>908220458</v>
      </c>
      <c r="K484" s="282">
        <v>1300751621</v>
      </c>
      <c r="L484" s="282">
        <v>592769520</v>
      </c>
      <c r="M484" s="282">
        <v>991732559</v>
      </c>
      <c r="N484" s="286"/>
      <c r="O484" s="284"/>
    </row>
    <row r="485" spans="1:15" ht="18.75" customHeight="1" outlineLevel="1">
      <c r="A485" s="26"/>
      <c r="B485" s="26"/>
      <c r="C485" s="14"/>
      <c r="D485" s="27"/>
      <c r="E485" s="14"/>
      <c r="F485" s="28"/>
      <c r="G485" s="29"/>
      <c r="H485" s="29"/>
      <c r="I485" s="29"/>
      <c r="J485" s="29"/>
      <c r="K485" s="29"/>
      <c r="L485" s="29"/>
      <c r="M485" s="29"/>
      <c r="N485" s="30"/>
      <c r="O485" s="7"/>
    </row>
    <row r="486" spans="1:15" ht="26.25" customHeight="1" outlineLevel="1">
      <c r="A486" s="26"/>
      <c r="B486" s="26"/>
      <c r="C486" s="14"/>
      <c r="D486" s="27"/>
      <c r="E486" s="32" t="s">
        <v>348</v>
      </c>
      <c r="F486" s="28"/>
      <c r="G486" s="29"/>
      <c r="H486" s="29"/>
      <c r="I486" s="29"/>
      <c r="J486" s="29"/>
      <c r="K486" s="29"/>
      <c r="L486" s="29"/>
      <c r="M486" s="29"/>
      <c r="N486" s="30"/>
      <c r="O486" s="7"/>
    </row>
    <row r="487" spans="1:15" ht="18.75" customHeight="1" outlineLevel="1">
      <c r="A487" s="26"/>
      <c r="B487" s="26"/>
      <c r="C487" s="14"/>
      <c r="D487" s="27"/>
      <c r="E487" s="198" t="s">
        <v>766</v>
      </c>
      <c r="F487" s="28"/>
      <c r="G487" s="29"/>
      <c r="H487" s="29"/>
      <c r="I487" s="29"/>
      <c r="J487" s="29"/>
      <c r="K487" s="29"/>
      <c r="L487" s="29"/>
      <c r="M487" s="29"/>
      <c r="N487" s="30"/>
      <c r="O487" s="7"/>
    </row>
    <row r="488" spans="1:15" s="6" customFormat="1" ht="15.95" customHeight="1" outlineLevel="2">
      <c r="A488" s="20">
        <v>31</v>
      </c>
      <c r="B488" s="20" t="s">
        <v>23</v>
      </c>
      <c r="C488" s="21" t="s">
        <v>24</v>
      </c>
      <c r="D488" s="22">
        <v>30042613</v>
      </c>
      <c r="E488" s="21" t="s">
        <v>349</v>
      </c>
      <c r="F488" s="23">
        <v>3472101337</v>
      </c>
      <c r="G488" s="10">
        <v>2618173447</v>
      </c>
      <c r="H488" s="276">
        <v>100000000</v>
      </c>
      <c r="I488" s="10">
        <v>0</v>
      </c>
      <c r="J488" s="10">
        <v>0</v>
      </c>
      <c r="K488" s="10">
        <v>0</v>
      </c>
      <c r="L488" s="10">
        <v>100000000</v>
      </c>
      <c r="M488" s="10">
        <v>753927890</v>
      </c>
      <c r="N488" s="11" t="s">
        <v>27</v>
      </c>
      <c r="O488" s="21" t="s">
        <v>723</v>
      </c>
    </row>
    <row r="489" spans="1:15" s="6" customFormat="1" ht="15.95" customHeight="1" outlineLevel="2">
      <c r="A489" s="20">
        <v>33</v>
      </c>
      <c r="B489" s="20" t="s">
        <v>54</v>
      </c>
      <c r="C489" s="21" t="s">
        <v>24</v>
      </c>
      <c r="D489" s="22" t="s">
        <v>54</v>
      </c>
      <c r="E489" s="21" t="s">
        <v>55</v>
      </c>
      <c r="F489" s="23">
        <v>200000000</v>
      </c>
      <c r="G489" s="10">
        <v>0</v>
      </c>
      <c r="H489" s="276">
        <v>200000000</v>
      </c>
      <c r="I489" s="10">
        <v>60513013</v>
      </c>
      <c r="J489" s="10">
        <v>0</v>
      </c>
      <c r="K489" s="10">
        <v>60513013</v>
      </c>
      <c r="L489" s="10">
        <v>139486987</v>
      </c>
      <c r="M489" s="10">
        <v>0</v>
      </c>
      <c r="N489" s="11" t="s">
        <v>56</v>
      </c>
      <c r="O489" s="21" t="s">
        <v>723</v>
      </c>
    </row>
    <row r="490" spans="1:15" ht="18.75" customHeight="1" outlineLevel="1">
      <c r="A490" s="26"/>
      <c r="B490" s="26"/>
      <c r="C490" s="14"/>
      <c r="D490" s="27"/>
      <c r="E490" s="199" t="s">
        <v>768</v>
      </c>
      <c r="F490" s="201">
        <v>3672101337</v>
      </c>
      <c r="G490" s="201">
        <v>2618173447</v>
      </c>
      <c r="H490" s="201">
        <v>300000000</v>
      </c>
      <c r="I490" s="201">
        <v>60513013</v>
      </c>
      <c r="J490" s="201">
        <v>0</v>
      </c>
      <c r="K490" s="201">
        <v>60513013</v>
      </c>
      <c r="L490" s="201">
        <v>239486987</v>
      </c>
      <c r="M490" s="201">
        <v>753927890</v>
      </c>
      <c r="N490" s="30"/>
      <c r="O490" s="7"/>
    </row>
    <row r="491" spans="1:15" ht="18.75" customHeight="1" outlineLevel="1">
      <c r="A491" s="26"/>
      <c r="B491" s="26"/>
      <c r="C491" s="14"/>
      <c r="D491" s="27"/>
      <c r="E491" s="14"/>
      <c r="F491" s="28"/>
      <c r="G491" s="29"/>
      <c r="H491" s="29"/>
      <c r="I491" s="29"/>
      <c r="J491" s="29"/>
      <c r="K491" s="29"/>
      <c r="L491" s="29"/>
      <c r="M491" s="29"/>
      <c r="N491" s="30"/>
      <c r="O491" s="7"/>
    </row>
    <row r="492" spans="1:15" ht="18.75" customHeight="1" outlineLevel="1">
      <c r="A492" s="26"/>
      <c r="B492" s="26"/>
      <c r="C492" s="14"/>
      <c r="D492" s="27"/>
      <c r="E492" s="198" t="s">
        <v>759</v>
      </c>
      <c r="F492" s="28"/>
      <c r="G492" s="29"/>
      <c r="H492" s="29"/>
      <c r="I492" s="29"/>
      <c r="J492" s="29"/>
      <c r="K492" s="29"/>
      <c r="L492" s="29"/>
      <c r="M492" s="29"/>
      <c r="N492" s="30"/>
      <c r="O492" s="7"/>
    </row>
    <row r="493" spans="1:15" s="225" customFormat="1" ht="18.75" customHeight="1" outlineLevel="1">
      <c r="A493" s="20">
        <v>31</v>
      </c>
      <c r="B493" s="20" t="s">
        <v>23</v>
      </c>
      <c r="C493" s="21" t="s">
        <v>24</v>
      </c>
      <c r="D493" s="22">
        <v>40006078</v>
      </c>
      <c r="E493" s="21" t="s">
        <v>352</v>
      </c>
      <c r="F493" s="23">
        <v>600000000</v>
      </c>
      <c r="G493" s="10">
        <v>0</v>
      </c>
      <c r="H493" s="10">
        <v>30000000</v>
      </c>
      <c r="I493" s="10">
        <v>0</v>
      </c>
      <c r="J493" s="10">
        <v>0</v>
      </c>
      <c r="K493" s="10">
        <v>0</v>
      </c>
      <c r="L493" s="10">
        <v>30000000</v>
      </c>
      <c r="M493" s="10">
        <v>570000000</v>
      </c>
      <c r="N493" s="11" t="s">
        <v>41</v>
      </c>
      <c r="O493" s="21" t="s">
        <v>724</v>
      </c>
    </row>
    <row r="494" spans="1:15" s="6" customFormat="1" ht="15.95" customHeight="1" outlineLevel="2">
      <c r="A494" s="20">
        <v>29</v>
      </c>
      <c r="B494" s="20" t="s">
        <v>23</v>
      </c>
      <c r="C494" s="21" t="s">
        <v>24</v>
      </c>
      <c r="D494" s="22">
        <v>30466153</v>
      </c>
      <c r="E494" s="21" t="s">
        <v>350</v>
      </c>
      <c r="F494" s="23">
        <v>385750000</v>
      </c>
      <c r="G494" s="10">
        <v>0</v>
      </c>
      <c r="H494" s="10">
        <v>385750000</v>
      </c>
      <c r="I494" s="10">
        <v>0</v>
      </c>
      <c r="J494" s="10">
        <v>0</v>
      </c>
      <c r="K494" s="10">
        <v>0</v>
      </c>
      <c r="L494" s="10">
        <v>385750000</v>
      </c>
      <c r="M494" s="10">
        <v>0</v>
      </c>
      <c r="N494" s="11" t="s">
        <v>41</v>
      </c>
      <c r="O494" s="21" t="s">
        <v>724</v>
      </c>
    </row>
    <row r="495" spans="1:15" ht="18.75" customHeight="1" outlineLevel="1">
      <c r="A495" s="26"/>
      <c r="B495" s="26"/>
      <c r="C495" s="14"/>
      <c r="D495" s="27"/>
      <c r="E495" s="199" t="s">
        <v>760</v>
      </c>
      <c r="F495" s="201">
        <v>985750000</v>
      </c>
      <c r="G495" s="201">
        <v>0</v>
      </c>
      <c r="H495" s="201">
        <v>415750000</v>
      </c>
      <c r="I495" s="201">
        <v>0</v>
      </c>
      <c r="J495" s="201">
        <v>0</v>
      </c>
      <c r="K495" s="201">
        <v>0</v>
      </c>
      <c r="L495" s="201">
        <v>415750000</v>
      </c>
      <c r="M495" s="201">
        <v>570000000</v>
      </c>
      <c r="N495" s="30"/>
      <c r="O495" s="7"/>
    </row>
    <row r="496" spans="1:15" ht="18.75" customHeight="1" outlineLevel="1">
      <c r="A496" s="26"/>
      <c r="B496" s="26"/>
      <c r="C496" s="14"/>
      <c r="D496" s="27"/>
      <c r="E496" s="14"/>
      <c r="F496" s="28"/>
      <c r="G496" s="29"/>
      <c r="H496" s="29"/>
      <c r="I496" s="29"/>
      <c r="J496" s="29"/>
      <c r="K496" s="29"/>
      <c r="L496" s="29"/>
      <c r="M496" s="29"/>
      <c r="N496" s="30"/>
      <c r="O496" s="7"/>
    </row>
    <row r="497" spans="1:15" s="285" customFormat="1" ht="24.75" customHeight="1" outlineLevel="1">
      <c r="A497" s="278"/>
      <c r="B497" s="278"/>
      <c r="C497" s="280"/>
      <c r="D497" s="279"/>
      <c r="E497" s="281" t="s">
        <v>587</v>
      </c>
      <c r="F497" s="282">
        <v>4657851337</v>
      </c>
      <c r="G497" s="282">
        <v>2618173447</v>
      </c>
      <c r="H497" s="282">
        <v>715750000</v>
      </c>
      <c r="I497" s="282">
        <v>60513013</v>
      </c>
      <c r="J497" s="282">
        <v>0</v>
      </c>
      <c r="K497" s="282">
        <v>60513013</v>
      </c>
      <c r="L497" s="282">
        <v>655236987</v>
      </c>
      <c r="M497" s="282">
        <v>1323927890</v>
      </c>
      <c r="N497" s="286"/>
      <c r="O497" s="284"/>
    </row>
    <row r="498" spans="1:15" ht="18.75" customHeight="1" outlineLevel="1">
      <c r="A498" s="26"/>
      <c r="B498" s="26"/>
      <c r="C498" s="14"/>
      <c r="D498" s="27"/>
      <c r="E498" s="14"/>
      <c r="F498" s="28"/>
      <c r="G498" s="29"/>
      <c r="H498" s="29"/>
      <c r="I498" s="29"/>
      <c r="J498" s="29"/>
      <c r="K498" s="29"/>
      <c r="L498" s="29"/>
      <c r="M498" s="29"/>
      <c r="N498" s="30"/>
      <c r="O498" s="7"/>
    </row>
    <row r="499" spans="1:15" ht="26.25" customHeight="1" outlineLevel="1">
      <c r="A499" s="26"/>
      <c r="B499" s="26"/>
      <c r="C499" s="14"/>
      <c r="D499" s="27"/>
      <c r="E499" s="32" t="s">
        <v>353</v>
      </c>
      <c r="F499" s="28"/>
      <c r="G499" s="29"/>
      <c r="H499" s="29"/>
      <c r="I499" s="29"/>
      <c r="J499" s="29"/>
      <c r="K499" s="29"/>
      <c r="L499" s="29"/>
      <c r="M499" s="29"/>
      <c r="N499" s="30"/>
      <c r="O499" s="7"/>
    </row>
    <row r="500" spans="1:15" ht="18.75" customHeight="1" outlineLevel="1">
      <c r="A500" s="26"/>
      <c r="B500" s="26"/>
      <c r="C500" s="14"/>
      <c r="D500" s="27"/>
      <c r="E500" s="198" t="s">
        <v>766</v>
      </c>
      <c r="F500" s="28"/>
      <c r="G500" s="29"/>
      <c r="H500" s="29"/>
      <c r="I500" s="29"/>
      <c r="J500" s="29"/>
      <c r="K500" s="29"/>
      <c r="L500" s="29"/>
      <c r="M500" s="29"/>
      <c r="N500" s="30"/>
      <c r="O500" s="7"/>
    </row>
    <row r="501" spans="1:15" s="6" customFormat="1" ht="15.95" customHeight="1" outlineLevel="2">
      <c r="A501" s="20">
        <v>31</v>
      </c>
      <c r="B501" s="20" t="s">
        <v>82</v>
      </c>
      <c r="C501" s="21" t="s">
        <v>24</v>
      </c>
      <c r="D501" s="22">
        <v>30343540</v>
      </c>
      <c r="E501" s="21" t="s">
        <v>354</v>
      </c>
      <c r="F501" s="23">
        <v>1142839610</v>
      </c>
      <c r="G501" s="10">
        <v>967538069</v>
      </c>
      <c r="H501" s="10">
        <v>144259524</v>
      </c>
      <c r="I501" s="10">
        <v>101305333</v>
      </c>
      <c r="J501" s="10">
        <v>0</v>
      </c>
      <c r="K501" s="10">
        <v>101305333</v>
      </c>
      <c r="L501" s="10">
        <v>42954191</v>
      </c>
      <c r="M501" s="10">
        <v>31042017</v>
      </c>
      <c r="N501" s="11" t="s">
        <v>27</v>
      </c>
      <c r="O501" s="21" t="s">
        <v>723</v>
      </c>
    </row>
    <row r="502" spans="1:15" s="6" customFormat="1" ht="15.95" customHeight="1" outlineLevel="2">
      <c r="A502" s="20">
        <v>31</v>
      </c>
      <c r="B502" s="20" t="s">
        <v>31</v>
      </c>
      <c r="C502" s="21" t="s">
        <v>24</v>
      </c>
      <c r="D502" s="22">
        <v>30480757</v>
      </c>
      <c r="E502" s="21" t="s">
        <v>356</v>
      </c>
      <c r="F502" s="23">
        <v>361002000</v>
      </c>
      <c r="G502" s="10">
        <v>0</v>
      </c>
      <c r="H502" s="10">
        <v>341090673</v>
      </c>
      <c r="I502" s="10">
        <v>0</v>
      </c>
      <c r="J502" s="10">
        <v>0</v>
      </c>
      <c r="K502" s="10">
        <v>0</v>
      </c>
      <c r="L502" s="10">
        <v>341090673</v>
      </c>
      <c r="M502" s="10">
        <v>19911327</v>
      </c>
      <c r="N502" s="11" t="s">
        <v>41</v>
      </c>
      <c r="O502" s="21" t="s">
        <v>723</v>
      </c>
    </row>
    <row r="503" spans="1:15" s="6" customFormat="1" ht="15.95" customHeight="1" outlineLevel="2">
      <c r="A503" s="20">
        <v>33</v>
      </c>
      <c r="B503" s="20" t="s">
        <v>54</v>
      </c>
      <c r="C503" s="21" t="s">
        <v>24</v>
      </c>
      <c r="D503" s="22" t="s">
        <v>54</v>
      </c>
      <c r="E503" s="21" t="s">
        <v>55</v>
      </c>
      <c r="F503" s="23">
        <v>200000000</v>
      </c>
      <c r="G503" s="10">
        <v>0</v>
      </c>
      <c r="H503" s="276">
        <v>200000000</v>
      </c>
      <c r="I503" s="10">
        <v>80340035</v>
      </c>
      <c r="J503" s="10">
        <v>4927408</v>
      </c>
      <c r="K503" s="10">
        <v>85267443</v>
      </c>
      <c r="L503" s="10">
        <v>114732557</v>
      </c>
      <c r="M503" s="10">
        <v>0</v>
      </c>
      <c r="N503" s="11" t="s">
        <v>56</v>
      </c>
      <c r="O503" s="21" t="s">
        <v>723</v>
      </c>
    </row>
    <row r="504" spans="1:15" ht="18.75" customHeight="1" outlineLevel="1">
      <c r="A504" s="26"/>
      <c r="B504" s="26"/>
      <c r="C504" s="14"/>
      <c r="D504" s="27"/>
      <c r="E504" s="199" t="s">
        <v>768</v>
      </c>
      <c r="F504" s="201">
        <v>1703841610</v>
      </c>
      <c r="G504" s="201">
        <v>967538069</v>
      </c>
      <c r="H504" s="201">
        <v>685350197</v>
      </c>
      <c r="I504" s="201">
        <v>181645368</v>
      </c>
      <c r="J504" s="201">
        <v>4927408</v>
      </c>
      <c r="K504" s="201">
        <v>186572776</v>
      </c>
      <c r="L504" s="201">
        <v>498777421</v>
      </c>
      <c r="M504" s="201">
        <v>50953344</v>
      </c>
      <c r="N504" s="30"/>
      <c r="O504" s="7"/>
    </row>
    <row r="505" spans="1:15" ht="18.75" customHeight="1" outlineLevel="1">
      <c r="A505" s="26"/>
      <c r="B505" s="26"/>
      <c r="C505" s="14"/>
      <c r="D505" s="27"/>
      <c r="E505" s="14"/>
      <c r="F505" s="28"/>
      <c r="G505" s="29"/>
      <c r="H505" s="29"/>
      <c r="I505" s="29"/>
      <c r="J505" s="29"/>
      <c r="K505" s="29"/>
      <c r="L505" s="29"/>
      <c r="M505" s="29"/>
      <c r="N505" s="30"/>
      <c r="O505" s="7"/>
    </row>
    <row r="506" spans="1:15" s="6" customFormat="1" ht="18.75" customHeight="1" outlineLevel="1">
      <c r="A506" s="26"/>
      <c r="B506" s="26"/>
      <c r="C506" s="14"/>
      <c r="D506" s="27"/>
      <c r="E506" s="198" t="s">
        <v>765</v>
      </c>
      <c r="F506" s="197"/>
      <c r="G506" s="197"/>
      <c r="H506" s="197"/>
      <c r="I506" s="197"/>
      <c r="J506" s="197"/>
      <c r="K506" s="197"/>
      <c r="L506" s="197"/>
      <c r="M506" s="197"/>
      <c r="N506" s="30"/>
      <c r="O506" s="7"/>
    </row>
    <row r="507" spans="1:15" s="6" customFormat="1" ht="15.95" customHeight="1" outlineLevel="2">
      <c r="A507" s="20">
        <v>31</v>
      </c>
      <c r="B507" s="20" t="s">
        <v>31</v>
      </c>
      <c r="C507" s="21" t="s">
        <v>24</v>
      </c>
      <c r="D507" s="22">
        <v>30078798</v>
      </c>
      <c r="E507" s="21" t="s">
        <v>355</v>
      </c>
      <c r="F507" s="23">
        <v>487098000</v>
      </c>
      <c r="G507" s="10">
        <v>0</v>
      </c>
      <c r="H507" s="10">
        <v>487098000</v>
      </c>
      <c r="I507" s="10">
        <v>0</v>
      </c>
      <c r="J507" s="10">
        <v>0</v>
      </c>
      <c r="K507" s="10">
        <v>0</v>
      </c>
      <c r="L507" s="10">
        <v>487098000</v>
      </c>
      <c r="M507" s="10">
        <v>0</v>
      </c>
      <c r="N507" s="11" t="s">
        <v>27</v>
      </c>
      <c r="O507" s="21" t="s">
        <v>722</v>
      </c>
    </row>
    <row r="508" spans="1:15" s="6" customFormat="1" ht="18.75" customHeight="1" outlineLevel="1">
      <c r="A508" s="26"/>
      <c r="B508" s="26"/>
      <c r="C508" s="14"/>
      <c r="D508" s="27"/>
      <c r="E508" s="199" t="s">
        <v>767</v>
      </c>
      <c r="F508" s="201">
        <v>487098000</v>
      </c>
      <c r="G508" s="201">
        <v>0</v>
      </c>
      <c r="H508" s="201">
        <v>487098000</v>
      </c>
      <c r="I508" s="201">
        <v>0</v>
      </c>
      <c r="J508" s="201">
        <v>0</v>
      </c>
      <c r="K508" s="201">
        <v>0</v>
      </c>
      <c r="L508" s="201">
        <v>487098000</v>
      </c>
      <c r="M508" s="201">
        <v>0</v>
      </c>
      <c r="N508" s="30"/>
      <c r="O508" s="7"/>
    </row>
    <row r="509" spans="1:15" s="6" customFormat="1" ht="18.75" customHeight="1" outlineLevel="1">
      <c r="A509" s="26"/>
      <c r="B509" s="26"/>
      <c r="C509" s="14"/>
      <c r="D509" s="27"/>
      <c r="E509" s="12"/>
      <c r="F509" s="197"/>
      <c r="G509" s="197"/>
      <c r="H509" s="197"/>
      <c r="I509" s="197"/>
      <c r="J509" s="197"/>
      <c r="K509" s="197"/>
      <c r="L509" s="197"/>
      <c r="M509" s="197"/>
      <c r="N509" s="30"/>
      <c r="O509" s="7"/>
    </row>
    <row r="510" spans="1:15" s="225" customFormat="1" ht="18.75" customHeight="1" outlineLevel="1">
      <c r="A510" s="26"/>
      <c r="B510" s="26"/>
      <c r="C510" s="14"/>
      <c r="D510" s="27"/>
      <c r="E510" s="198" t="s">
        <v>759</v>
      </c>
      <c r="F510" s="28"/>
      <c r="G510" s="29"/>
      <c r="H510" s="29"/>
      <c r="I510" s="29"/>
      <c r="J510" s="29"/>
      <c r="K510" s="29"/>
      <c r="L510" s="29"/>
      <c r="M510" s="29"/>
      <c r="N510" s="30"/>
      <c r="O510" s="7"/>
    </row>
    <row r="511" spans="1:15" s="225" customFormat="1" ht="18.75" customHeight="1" outlineLevel="1">
      <c r="A511" s="20">
        <v>29</v>
      </c>
      <c r="B511" s="20" t="s">
        <v>31</v>
      </c>
      <c r="C511" s="21" t="s">
        <v>24</v>
      </c>
      <c r="D511" s="22">
        <v>40004579</v>
      </c>
      <c r="E511" s="21" t="s">
        <v>358</v>
      </c>
      <c r="F511" s="23">
        <v>93784000</v>
      </c>
      <c r="G511" s="10">
        <v>0</v>
      </c>
      <c r="H511" s="10">
        <v>4689200</v>
      </c>
      <c r="I511" s="10">
        <v>0</v>
      </c>
      <c r="J511" s="10">
        <v>0</v>
      </c>
      <c r="K511" s="10">
        <v>0</v>
      </c>
      <c r="L511" s="10">
        <v>4689200</v>
      </c>
      <c r="M511" s="10">
        <v>89094800</v>
      </c>
      <c r="N511" s="11" t="s">
        <v>41</v>
      </c>
      <c r="O511" s="21" t="s">
        <v>724</v>
      </c>
    </row>
    <row r="512" spans="1:15" s="225" customFormat="1" ht="18.75" customHeight="1" outlineLevel="1">
      <c r="A512" s="26"/>
      <c r="B512" s="26"/>
      <c r="C512" s="14"/>
      <c r="D512" s="27"/>
      <c r="E512" s="199" t="s">
        <v>760</v>
      </c>
      <c r="F512" s="201">
        <v>93784000</v>
      </c>
      <c r="G512" s="201">
        <v>0</v>
      </c>
      <c r="H512" s="201">
        <v>4689200</v>
      </c>
      <c r="I512" s="201">
        <v>0</v>
      </c>
      <c r="J512" s="201">
        <v>0</v>
      </c>
      <c r="K512" s="201">
        <v>0</v>
      </c>
      <c r="L512" s="201">
        <v>4689200</v>
      </c>
      <c r="M512" s="201">
        <v>89094800</v>
      </c>
      <c r="N512" s="30"/>
      <c r="O512" s="7"/>
    </row>
    <row r="513" spans="1:15" s="225" customFormat="1" ht="18.75" customHeight="1" outlineLevel="1">
      <c r="A513" s="26"/>
      <c r="B513" s="26"/>
      <c r="C513" s="14"/>
      <c r="D513" s="27"/>
      <c r="E513" s="14"/>
      <c r="F513" s="28"/>
      <c r="G513" s="29"/>
      <c r="H513" s="29"/>
      <c r="I513" s="29"/>
      <c r="J513" s="29"/>
      <c r="K513" s="29"/>
      <c r="L513" s="29"/>
      <c r="M513" s="29"/>
      <c r="N513" s="30"/>
      <c r="O513" s="7"/>
    </row>
    <row r="514" spans="1:15" s="285" customFormat="1" ht="24.75" customHeight="1" outlineLevel="1">
      <c r="A514" s="278"/>
      <c r="B514" s="278"/>
      <c r="C514" s="280"/>
      <c r="D514" s="279"/>
      <c r="E514" s="281" t="s">
        <v>589</v>
      </c>
      <c r="F514" s="282">
        <v>2284723610</v>
      </c>
      <c r="G514" s="282">
        <v>967538069</v>
      </c>
      <c r="H514" s="282">
        <v>1177137397</v>
      </c>
      <c r="I514" s="282">
        <v>181645368</v>
      </c>
      <c r="J514" s="282">
        <v>4927408</v>
      </c>
      <c r="K514" s="282">
        <v>186572776</v>
      </c>
      <c r="L514" s="282">
        <v>990564621</v>
      </c>
      <c r="M514" s="282">
        <v>140048144</v>
      </c>
      <c r="N514" s="286"/>
      <c r="O514" s="284"/>
    </row>
    <row r="515" spans="1:15" ht="18.75" customHeight="1" outlineLevel="1">
      <c r="A515" s="26"/>
      <c r="B515" s="26"/>
      <c r="C515" s="14"/>
      <c r="D515" s="27"/>
      <c r="E515" s="14"/>
      <c r="F515" s="28"/>
      <c r="G515" s="29"/>
      <c r="H515" s="29"/>
      <c r="I515" s="29"/>
      <c r="J515" s="29"/>
      <c r="K515" s="29"/>
      <c r="L515" s="29"/>
      <c r="M515" s="29"/>
      <c r="N515" s="30"/>
      <c r="O515" s="7"/>
    </row>
    <row r="516" spans="1:15" ht="26.25" customHeight="1" outlineLevel="1">
      <c r="A516" s="26"/>
      <c r="B516" s="26"/>
      <c r="C516" s="14"/>
      <c r="D516" s="27"/>
      <c r="E516" s="32" t="s">
        <v>361</v>
      </c>
      <c r="F516" s="28"/>
      <c r="G516" s="29"/>
      <c r="H516" s="29"/>
      <c r="I516" s="29"/>
      <c r="J516" s="29"/>
      <c r="K516" s="29"/>
      <c r="L516" s="29"/>
      <c r="M516" s="29"/>
      <c r="N516" s="30"/>
      <c r="O516" s="7"/>
    </row>
    <row r="517" spans="1:15" ht="18.75" customHeight="1" outlineLevel="1">
      <c r="A517" s="26"/>
      <c r="B517" s="26"/>
      <c r="C517" s="14"/>
      <c r="D517" s="27"/>
      <c r="E517" s="198" t="s">
        <v>766</v>
      </c>
      <c r="F517" s="28"/>
      <c r="G517" s="29"/>
      <c r="H517" s="29"/>
      <c r="I517" s="29"/>
      <c r="J517" s="29"/>
      <c r="K517" s="29"/>
      <c r="L517" s="29"/>
      <c r="M517" s="29"/>
      <c r="N517" s="30"/>
      <c r="O517" s="7"/>
    </row>
    <row r="518" spans="1:15" s="6" customFormat="1" ht="15.95" customHeight="1" outlineLevel="2">
      <c r="A518" s="20">
        <v>33</v>
      </c>
      <c r="B518" s="20" t="s">
        <v>54</v>
      </c>
      <c r="C518" s="21" t="s">
        <v>24</v>
      </c>
      <c r="D518" s="22" t="s">
        <v>54</v>
      </c>
      <c r="E518" s="21" t="s">
        <v>55</v>
      </c>
      <c r="F518" s="23">
        <v>200000000</v>
      </c>
      <c r="G518" s="10">
        <v>0</v>
      </c>
      <c r="H518" s="276">
        <v>200000000</v>
      </c>
      <c r="I518" s="10">
        <v>98659635</v>
      </c>
      <c r="J518" s="10">
        <v>28401245</v>
      </c>
      <c r="K518" s="10">
        <v>127060880</v>
      </c>
      <c r="L518" s="10">
        <v>72939120</v>
      </c>
      <c r="M518" s="10">
        <v>0</v>
      </c>
      <c r="N518" s="11" t="s">
        <v>56</v>
      </c>
      <c r="O518" s="21" t="s">
        <v>723</v>
      </c>
    </row>
    <row r="519" spans="1:15" ht="18.75" customHeight="1" outlineLevel="1">
      <c r="A519" s="26"/>
      <c r="B519" s="26"/>
      <c r="C519" s="14"/>
      <c r="D519" s="27"/>
      <c r="E519" s="199" t="s">
        <v>768</v>
      </c>
      <c r="F519" s="201">
        <v>200000000</v>
      </c>
      <c r="G519" s="201">
        <v>0</v>
      </c>
      <c r="H519" s="201">
        <v>200000000</v>
      </c>
      <c r="I519" s="201">
        <v>98659635</v>
      </c>
      <c r="J519" s="201">
        <v>28401245</v>
      </c>
      <c r="K519" s="201">
        <v>127060880</v>
      </c>
      <c r="L519" s="201">
        <v>72939120</v>
      </c>
      <c r="M519" s="201">
        <v>0</v>
      </c>
      <c r="N519" s="30"/>
      <c r="O519" s="7"/>
    </row>
    <row r="520" spans="1:15" ht="18.75" customHeight="1" outlineLevel="1">
      <c r="A520" s="26"/>
      <c r="B520" s="26"/>
      <c r="C520" s="14"/>
      <c r="D520" s="27"/>
      <c r="E520" s="14"/>
      <c r="F520" s="28"/>
      <c r="G520" s="29"/>
      <c r="H520" s="29"/>
      <c r="I520" s="29"/>
      <c r="J520" s="29"/>
      <c r="K520" s="29"/>
      <c r="L520" s="29"/>
      <c r="M520" s="29"/>
      <c r="N520" s="30"/>
      <c r="O520" s="7"/>
    </row>
    <row r="521" spans="1:15" ht="18.75" customHeight="1" outlineLevel="1">
      <c r="A521" s="26"/>
      <c r="B521" s="26"/>
      <c r="C521" s="14"/>
      <c r="D521" s="27"/>
      <c r="E521" s="198" t="s">
        <v>765</v>
      </c>
      <c r="F521" s="28"/>
      <c r="G521" s="29"/>
      <c r="H521" s="29"/>
      <c r="I521" s="29"/>
      <c r="J521" s="29"/>
      <c r="K521" s="29"/>
      <c r="L521" s="29"/>
      <c r="M521" s="29"/>
      <c r="N521" s="30"/>
      <c r="O521" s="7"/>
    </row>
    <row r="522" spans="1:15" s="6" customFormat="1" ht="15.95" customHeight="1" outlineLevel="2">
      <c r="A522" s="20">
        <v>31</v>
      </c>
      <c r="B522" s="20" t="s">
        <v>82</v>
      </c>
      <c r="C522" s="21" t="s">
        <v>24</v>
      </c>
      <c r="D522" s="22">
        <v>30472589</v>
      </c>
      <c r="E522" s="21" t="s">
        <v>362</v>
      </c>
      <c r="F522" s="23">
        <v>2531139000</v>
      </c>
      <c r="G522" s="10">
        <v>25770000</v>
      </c>
      <c r="H522" s="276">
        <v>300000000</v>
      </c>
      <c r="I522" s="10">
        <v>0</v>
      </c>
      <c r="J522" s="10">
        <v>0</v>
      </c>
      <c r="K522" s="10">
        <v>0</v>
      </c>
      <c r="L522" s="10">
        <v>300000000</v>
      </c>
      <c r="M522" s="10">
        <v>2205369000</v>
      </c>
      <c r="N522" s="11" t="s">
        <v>27</v>
      </c>
      <c r="O522" s="21" t="s">
        <v>722</v>
      </c>
    </row>
    <row r="523" spans="1:15" s="6" customFormat="1" ht="15.95" customHeight="1" outlineLevel="2">
      <c r="A523" s="20">
        <v>31</v>
      </c>
      <c r="B523" s="20" t="s">
        <v>31</v>
      </c>
      <c r="C523" s="21" t="s">
        <v>24</v>
      </c>
      <c r="D523" s="22">
        <v>30135630</v>
      </c>
      <c r="E523" s="21" t="s">
        <v>366</v>
      </c>
      <c r="F523" s="23">
        <v>1452474000</v>
      </c>
      <c r="G523" s="10">
        <v>0</v>
      </c>
      <c r="H523" s="10">
        <v>20000000</v>
      </c>
      <c r="I523" s="10">
        <v>0</v>
      </c>
      <c r="J523" s="10">
        <v>0</v>
      </c>
      <c r="K523" s="10">
        <v>0</v>
      </c>
      <c r="L523" s="10">
        <v>20000000</v>
      </c>
      <c r="M523" s="10">
        <v>1432474000</v>
      </c>
      <c r="N523" s="11" t="s">
        <v>27</v>
      </c>
      <c r="O523" s="21" t="s">
        <v>722</v>
      </c>
    </row>
    <row r="524" spans="1:15" s="6" customFormat="1" ht="15.95" customHeight="1" outlineLevel="2">
      <c r="A524" s="20">
        <v>29</v>
      </c>
      <c r="B524" s="20" t="s">
        <v>82</v>
      </c>
      <c r="C524" s="21" t="s">
        <v>24</v>
      </c>
      <c r="D524" s="22">
        <v>30470389</v>
      </c>
      <c r="E524" s="21" t="s">
        <v>364</v>
      </c>
      <c r="F524" s="23">
        <v>447231994</v>
      </c>
      <c r="G524" s="10">
        <v>0</v>
      </c>
      <c r="H524" s="10">
        <v>347231994</v>
      </c>
      <c r="I524" s="10">
        <v>0</v>
      </c>
      <c r="J524" s="10">
        <v>0</v>
      </c>
      <c r="K524" s="10">
        <v>0</v>
      </c>
      <c r="L524" s="10">
        <v>347231994</v>
      </c>
      <c r="M524" s="10">
        <v>100000000</v>
      </c>
      <c r="N524" s="11" t="s">
        <v>41</v>
      </c>
      <c r="O524" s="21" t="s">
        <v>756</v>
      </c>
    </row>
    <row r="525" spans="1:15" ht="18.75" customHeight="1" outlineLevel="1">
      <c r="A525" s="26"/>
      <c r="B525" s="26"/>
      <c r="C525" s="14"/>
      <c r="D525" s="27"/>
      <c r="E525" s="199" t="s">
        <v>767</v>
      </c>
      <c r="F525" s="201">
        <v>4430844994</v>
      </c>
      <c r="G525" s="201">
        <v>25770000</v>
      </c>
      <c r="H525" s="201">
        <v>667231994</v>
      </c>
      <c r="I525" s="201">
        <v>0</v>
      </c>
      <c r="J525" s="201">
        <v>0</v>
      </c>
      <c r="K525" s="201">
        <v>0</v>
      </c>
      <c r="L525" s="201">
        <v>667231994</v>
      </c>
      <c r="M525" s="201">
        <v>3737843000</v>
      </c>
      <c r="N525" s="30"/>
      <c r="O525" s="7"/>
    </row>
    <row r="526" spans="1:15" ht="18.75" customHeight="1" outlineLevel="1">
      <c r="A526" s="26"/>
      <c r="B526" s="26"/>
      <c r="C526" s="14"/>
      <c r="D526" s="27"/>
      <c r="E526" s="14"/>
      <c r="F526" s="28"/>
      <c r="G526" s="29"/>
      <c r="H526" s="29"/>
      <c r="I526" s="29"/>
      <c r="J526" s="29"/>
      <c r="K526" s="29"/>
      <c r="L526" s="29"/>
      <c r="M526" s="29"/>
      <c r="N526" s="30"/>
      <c r="O526" s="7"/>
    </row>
    <row r="527" spans="1:15" ht="18.75" customHeight="1" outlineLevel="1">
      <c r="A527" s="26"/>
      <c r="B527" s="26"/>
      <c r="C527" s="14"/>
      <c r="D527" s="27"/>
      <c r="E527" s="198" t="s">
        <v>759</v>
      </c>
      <c r="F527" s="28"/>
      <c r="G527" s="29"/>
      <c r="H527" s="29"/>
      <c r="I527" s="29"/>
      <c r="J527" s="29"/>
      <c r="K527" s="29"/>
      <c r="L527" s="29"/>
      <c r="M527" s="29"/>
      <c r="N527" s="30"/>
      <c r="O527" s="7"/>
    </row>
    <row r="528" spans="1:15" s="6" customFormat="1" ht="15.95" customHeight="1" outlineLevel="2">
      <c r="A528" s="20">
        <v>31</v>
      </c>
      <c r="B528" s="20" t="s">
        <v>31</v>
      </c>
      <c r="C528" s="21" t="s">
        <v>24</v>
      </c>
      <c r="D528" s="22">
        <v>30125850</v>
      </c>
      <c r="E528" s="21" t="s">
        <v>363</v>
      </c>
      <c r="F528" s="23">
        <v>302702000</v>
      </c>
      <c r="G528" s="10">
        <v>0</v>
      </c>
      <c r="H528" s="10">
        <v>90000000</v>
      </c>
      <c r="I528" s="10">
        <v>0</v>
      </c>
      <c r="J528" s="10">
        <v>0</v>
      </c>
      <c r="K528" s="10">
        <v>0</v>
      </c>
      <c r="L528" s="10">
        <v>90000000</v>
      </c>
      <c r="M528" s="10">
        <v>212702000</v>
      </c>
      <c r="N528" s="11" t="s">
        <v>27</v>
      </c>
      <c r="O528" s="21" t="s">
        <v>724</v>
      </c>
    </row>
    <row r="529" spans="1:15" s="6" customFormat="1" ht="15.95" customHeight="1" outlineLevel="2">
      <c r="A529" s="20">
        <v>31</v>
      </c>
      <c r="B529" s="20" t="s">
        <v>31</v>
      </c>
      <c r="C529" s="21" t="s">
        <v>59</v>
      </c>
      <c r="D529" s="22">
        <v>30069919</v>
      </c>
      <c r="E529" s="21" t="s">
        <v>365</v>
      </c>
      <c r="F529" s="23">
        <v>80000000</v>
      </c>
      <c r="G529" s="10">
        <v>0</v>
      </c>
      <c r="H529" s="10">
        <v>4000000</v>
      </c>
      <c r="I529" s="10">
        <v>0</v>
      </c>
      <c r="J529" s="10">
        <v>0</v>
      </c>
      <c r="K529" s="10">
        <v>0</v>
      </c>
      <c r="L529" s="10">
        <v>4000000</v>
      </c>
      <c r="M529" s="10">
        <v>76000000</v>
      </c>
      <c r="N529" s="11" t="s">
        <v>27</v>
      </c>
      <c r="O529" s="21" t="s">
        <v>724</v>
      </c>
    </row>
    <row r="530" spans="1:15" ht="18.75" customHeight="1" outlineLevel="1">
      <c r="A530" s="26"/>
      <c r="B530" s="26"/>
      <c r="C530" s="14"/>
      <c r="D530" s="27"/>
      <c r="E530" s="199" t="s">
        <v>760</v>
      </c>
      <c r="F530" s="201">
        <v>382702000</v>
      </c>
      <c r="G530" s="201">
        <v>0</v>
      </c>
      <c r="H530" s="201">
        <v>94000000</v>
      </c>
      <c r="I530" s="201">
        <v>0</v>
      </c>
      <c r="J530" s="201">
        <v>0</v>
      </c>
      <c r="K530" s="201">
        <v>0</v>
      </c>
      <c r="L530" s="201">
        <v>94000000</v>
      </c>
      <c r="M530" s="201">
        <v>288702000</v>
      </c>
      <c r="N530" s="30"/>
      <c r="O530" s="7"/>
    </row>
    <row r="531" spans="1:15" ht="18.75" customHeight="1" outlineLevel="1">
      <c r="A531" s="26"/>
      <c r="B531" s="26"/>
      <c r="C531" s="14"/>
      <c r="D531" s="27"/>
      <c r="E531" s="14"/>
      <c r="F531" s="28"/>
      <c r="G531" s="29"/>
      <c r="H531" s="29"/>
      <c r="I531" s="29"/>
      <c r="J531" s="29"/>
      <c r="K531" s="29"/>
      <c r="L531" s="29"/>
      <c r="M531" s="29"/>
      <c r="N531" s="30"/>
      <c r="O531" s="7"/>
    </row>
    <row r="532" spans="1:15" s="285" customFormat="1" ht="24.75" customHeight="1" outlineLevel="1">
      <c r="A532" s="278"/>
      <c r="B532" s="278"/>
      <c r="C532" s="280"/>
      <c r="D532" s="279"/>
      <c r="E532" s="281" t="s">
        <v>588</v>
      </c>
      <c r="F532" s="282">
        <v>5013546994</v>
      </c>
      <c r="G532" s="282">
        <v>25770000</v>
      </c>
      <c r="H532" s="282">
        <v>961231994</v>
      </c>
      <c r="I532" s="282">
        <v>98659635</v>
      </c>
      <c r="J532" s="282">
        <v>28401245</v>
      </c>
      <c r="K532" s="282">
        <v>127060880</v>
      </c>
      <c r="L532" s="282">
        <v>834171114</v>
      </c>
      <c r="M532" s="282">
        <v>4026545000</v>
      </c>
      <c r="N532" s="286"/>
      <c r="O532" s="284"/>
    </row>
    <row r="533" spans="1:15" ht="18.75" customHeight="1" outlineLevel="1">
      <c r="A533" s="26"/>
      <c r="B533" s="26"/>
      <c r="C533" s="14"/>
      <c r="D533" s="27"/>
      <c r="E533" s="14"/>
      <c r="F533" s="28"/>
      <c r="G533" s="29"/>
      <c r="H533" s="29"/>
      <c r="I533" s="29"/>
      <c r="J533" s="29"/>
      <c r="K533" s="29"/>
      <c r="L533" s="29"/>
      <c r="M533" s="29"/>
      <c r="N533" s="30"/>
      <c r="O533" s="7"/>
    </row>
    <row r="534" spans="1:15" ht="26.25" customHeight="1" outlineLevel="1">
      <c r="A534" s="26"/>
      <c r="B534" s="26"/>
      <c r="C534" s="14"/>
      <c r="D534" s="27"/>
      <c r="E534" s="32" t="s">
        <v>370</v>
      </c>
      <c r="F534" s="28"/>
      <c r="G534" s="29"/>
      <c r="H534" s="29"/>
      <c r="I534" s="29"/>
      <c r="J534" s="29"/>
      <c r="K534" s="29"/>
      <c r="L534" s="29"/>
      <c r="M534" s="29"/>
      <c r="N534" s="30"/>
      <c r="O534" s="7"/>
    </row>
    <row r="535" spans="1:15" ht="18.75" customHeight="1" outlineLevel="1">
      <c r="A535" s="26"/>
      <c r="B535" s="26"/>
      <c r="C535" s="14"/>
      <c r="D535" s="27"/>
      <c r="E535" s="198" t="s">
        <v>766</v>
      </c>
      <c r="F535" s="28"/>
      <c r="G535" s="29"/>
      <c r="H535" s="29"/>
      <c r="I535" s="29"/>
      <c r="J535" s="29"/>
      <c r="K535" s="29"/>
      <c r="L535" s="29"/>
      <c r="M535" s="29"/>
      <c r="N535" s="30"/>
      <c r="O535" s="7"/>
    </row>
    <row r="536" spans="1:15" s="6" customFormat="1" ht="15.95" customHeight="1" outlineLevel="2">
      <c r="A536" s="20">
        <v>31</v>
      </c>
      <c r="B536" s="20" t="s">
        <v>23</v>
      </c>
      <c r="C536" s="21" t="s">
        <v>24</v>
      </c>
      <c r="D536" s="22">
        <v>30133125</v>
      </c>
      <c r="E536" s="21" t="s">
        <v>371</v>
      </c>
      <c r="F536" s="23">
        <v>1386058000</v>
      </c>
      <c r="G536" s="10">
        <v>1224005772</v>
      </c>
      <c r="H536" s="10">
        <v>60552228</v>
      </c>
      <c r="I536" s="10">
        <v>0</v>
      </c>
      <c r="J536" s="10">
        <v>0</v>
      </c>
      <c r="K536" s="10">
        <v>0</v>
      </c>
      <c r="L536" s="10">
        <v>60552228</v>
      </c>
      <c r="M536" s="10">
        <v>101500000</v>
      </c>
      <c r="N536" s="11" t="s">
        <v>159</v>
      </c>
      <c r="O536" s="21" t="s">
        <v>723</v>
      </c>
    </row>
    <row r="537" spans="1:15" s="6" customFormat="1" ht="15.95" customHeight="1" outlineLevel="2">
      <c r="A537" s="20">
        <v>31</v>
      </c>
      <c r="B537" s="20" t="s">
        <v>82</v>
      </c>
      <c r="C537" s="21" t="s">
        <v>24</v>
      </c>
      <c r="D537" s="22">
        <v>30185572</v>
      </c>
      <c r="E537" s="21" t="s">
        <v>372</v>
      </c>
      <c r="F537" s="23">
        <v>2288589990</v>
      </c>
      <c r="G537" s="10">
        <v>983769184</v>
      </c>
      <c r="H537" s="276">
        <v>511781937</v>
      </c>
      <c r="I537" s="10">
        <v>410031937</v>
      </c>
      <c r="J537" s="10">
        <v>1750000</v>
      </c>
      <c r="K537" s="10">
        <v>411781937</v>
      </c>
      <c r="L537" s="10">
        <v>100000000</v>
      </c>
      <c r="M537" s="10">
        <v>793038869</v>
      </c>
      <c r="N537" s="11" t="s">
        <v>27</v>
      </c>
      <c r="O537" s="21" t="s">
        <v>723</v>
      </c>
    </row>
    <row r="538" spans="1:15" s="6" customFormat="1" ht="15.95" customHeight="1" outlineLevel="2">
      <c r="A538" s="20">
        <v>31</v>
      </c>
      <c r="B538" s="20" t="s">
        <v>31</v>
      </c>
      <c r="C538" s="21" t="s">
        <v>24</v>
      </c>
      <c r="D538" s="22">
        <v>30071585</v>
      </c>
      <c r="E538" s="21" t="s">
        <v>376</v>
      </c>
      <c r="F538" s="23">
        <v>511435000</v>
      </c>
      <c r="G538" s="10">
        <v>0</v>
      </c>
      <c r="H538" s="10">
        <v>25843850</v>
      </c>
      <c r="I538" s="10">
        <v>0</v>
      </c>
      <c r="J538" s="10">
        <v>13495387</v>
      </c>
      <c r="K538" s="10">
        <v>13495387</v>
      </c>
      <c r="L538" s="10">
        <v>12348463</v>
      </c>
      <c r="M538" s="10">
        <v>485591150</v>
      </c>
      <c r="N538" s="11" t="s">
        <v>27</v>
      </c>
      <c r="O538" s="21" t="s">
        <v>723</v>
      </c>
    </row>
    <row r="539" spans="1:15" s="6" customFormat="1" ht="15.95" customHeight="1" outlineLevel="2">
      <c r="A539" s="20">
        <v>31</v>
      </c>
      <c r="B539" s="20" t="s">
        <v>23</v>
      </c>
      <c r="C539" s="21" t="s">
        <v>24</v>
      </c>
      <c r="D539" s="22">
        <v>30430173</v>
      </c>
      <c r="E539" s="21" t="s">
        <v>373</v>
      </c>
      <c r="F539" s="23">
        <v>547411000</v>
      </c>
      <c r="G539" s="10">
        <v>250005532</v>
      </c>
      <c r="H539" s="10">
        <v>4126981</v>
      </c>
      <c r="I539" s="10">
        <v>1500000</v>
      </c>
      <c r="J539" s="10">
        <v>0</v>
      </c>
      <c r="K539" s="10">
        <v>1500000</v>
      </c>
      <c r="L539" s="10">
        <v>2626981</v>
      </c>
      <c r="M539" s="10">
        <v>293278487</v>
      </c>
      <c r="N539" s="11" t="s">
        <v>41</v>
      </c>
      <c r="O539" s="21" t="s">
        <v>723</v>
      </c>
    </row>
    <row r="540" spans="1:15" s="6" customFormat="1" ht="15.95" customHeight="1" outlineLevel="2">
      <c r="A540" s="20">
        <v>31</v>
      </c>
      <c r="B540" s="20" t="s">
        <v>23</v>
      </c>
      <c r="C540" s="21" t="s">
        <v>24</v>
      </c>
      <c r="D540" s="22">
        <v>30396026</v>
      </c>
      <c r="E540" s="21" t="s">
        <v>375</v>
      </c>
      <c r="F540" s="23">
        <v>477979805</v>
      </c>
      <c r="G540" s="10">
        <v>0</v>
      </c>
      <c r="H540" s="276">
        <v>389756521</v>
      </c>
      <c r="I540" s="10">
        <v>288256521</v>
      </c>
      <c r="J540" s="10">
        <v>67226308</v>
      </c>
      <c r="K540" s="10">
        <v>355482829</v>
      </c>
      <c r="L540" s="10">
        <v>34273692</v>
      </c>
      <c r="M540" s="10">
        <v>88223284</v>
      </c>
      <c r="N540" s="11" t="s">
        <v>41</v>
      </c>
      <c r="O540" s="21" t="s">
        <v>723</v>
      </c>
    </row>
    <row r="541" spans="1:15" s="6" customFormat="1" ht="15.95" customHeight="1" outlineLevel="2">
      <c r="A541" s="20">
        <v>33</v>
      </c>
      <c r="B541" s="20" t="s">
        <v>54</v>
      </c>
      <c r="C541" s="21" t="s">
        <v>24</v>
      </c>
      <c r="D541" s="22" t="s">
        <v>54</v>
      </c>
      <c r="E541" s="21" t="s">
        <v>55</v>
      </c>
      <c r="F541" s="23">
        <v>200000000</v>
      </c>
      <c r="G541" s="10">
        <v>0</v>
      </c>
      <c r="H541" s="276">
        <v>200000000</v>
      </c>
      <c r="I541" s="10">
        <v>69101359</v>
      </c>
      <c r="J541" s="10">
        <v>10481879</v>
      </c>
      <c r="K541" s="10">
        <v>79583238</v>
      </c>
      <c r="L541" s="10">
        <v>120416762</v>
      </c>
      <c r="M541" s="10">
        <v>0</v>
      </c>
      <c r="N541" s="11" t="s">
        <v>56</v>
      </c>
      <c r="O541" s="21" t="s">
        <v>723</v>
      </c>
    </row>
    <row r="542" spans="1:15" ht="18.75" customHeight="1" outlineLevel="1">
      <c r="A542" s="26"/>
      <c r="B542" s="26"/>
      <c r="C542" s="14"/>
      <c r="D542" s="27"/>
      <c r="E542" s="199" t="s">
        <v>768</v>
      </c>
      <c r="F542" s="201">
        <v>5411473795</v>
      </c>
      <c r="G542" s="201">
        <v>2457780488</v>
      </c>
      <c r="H542" s="201">
        <v>1192061517</v>
      </c>
      <c r="I542" s="201">
        <v>768889817</v>
      </c>
      <c r="J542" s="201">
        <v>92953574</v>
      </c>
      <c r="K542" s="201">
        <v>861843391</v>
      </c>
      <c r="L542" s="201">
        <v>330218126</v>
      </c>
      <c r="M542" s="201">
        <v>1761631790</v>
      </c>
      <c r="N542" s="30"/>
      <c r="O542" s="7"/>
    </row>
    <row r="543" spans="1:15" s="275" customFormat="1" ht="18.75" customHeight="1" outlineLevel="1">
      <c r="A543" s="26"/>
      <c r="B543" s="26"/>
      <c r="C543" s="14"/>
      <c r="D543" s="27"/>
      <c r="E543" s="14"/>
      <c r="F543" s="28"/>
      <c r="G543" s="29"/>
      <c r="H543" s="29"/>
      <c r="I543" s="29"/>
      <c r="J543" s="29"/>
      <c r="K543" s="29"/>
      <c r="L543" s="29"/>
      <c r="M543" s="29"/>
      <c r="N543" s="30"/>
      <c r="O543" s="7"/>
    </row>
    <row r="544" spans="1:15" s="275" customFormat="1" ht="18.75" customHeight="1" outlineLevel="1">
      <c r="A544" s="26"/>
      <c r="B544" s="26"/>
      <c r="C544" s="14"/>
      <c r="D544" s="27"/>
      <c r="E544" s="198" t="s">
        <v>765</v>
      </c>
      <c r="F544" s="28"/>
      <c r="G544" s="29"/>
      <c r="H544" s="29"/>
      <c r="I544" s="29"/>
      <c r="J544" s="29"/>
      <c r="K544" s="29"/>
      <c r="L544" s="29"/>
      <c r="M544" s="29"/>
      <c r="N544" s="30"/>
      <c r="O544" s="7"/>
    </row>
    <row r="545" spans="1:15" s="6" customFormat="1" ht="15.95" customHeight="1" outlineLevel="2">
      <c r="A545" s="20">
        <v>31</v>
      </c>
      <c r="B545" s="20" t="s">
        <v>23</v>
      </c>
      <c r="C545" s="21" t="s">
        <v>24</v>
      </c>
      <c r="D545" s="22">
        <v>40005537</v>
      </c>
      <c r="E545" s="21" t="s">
        <v>381</v>
      </c>
      <c r="F545" s="23">
        <v>499000000</v>
      </c>
      <c r="G545" s="10">
        <v>0</v>
      </c>
      <c r="H545" s="10">
        <v>29000000</v>
      </c>
      <c r="I545" s="10">
        <v>0</v>
      </c>
      <c r="J545" s="10">
        <v>0</v>
      </c>
      <c r="K545" s="10">
        <v>0</v>
      </c>
      <c r="L545" s="10">
        <v>29000000</v>
      </c>
      <c r="M545" s="10">
        <v>470000000</v>
      </c>
      <c r="N545" s="11" t="s">
        <v>41</v>
      </c>
      <c r="O545" s="21" t="s">
        <v>756</v>
      </c>
    </row>
    <row r="546" spans="1:15" s="6" customFormat="1" ht="15.95" customHeight="1" outlineLevel="2">
      <c r="A546" s="20">
        <v>29</v>
      </c>
      <c r="B546" s="20" t="s">
        <v>23</v>
      </c>
      <c r="C546" s="21" t="s">
        <v>24</v>
      </c>
      <c r="D546" s="22">
        <v>30486106</v>
      </c>
      <c r="E546" s="21" t="s">
        <v>378</v>
      </c>
      <c r="F546" s="23">
        <v>313444000</v>
      </c>
      <c r="G546" s="10">
        <v>0</v>
      </c>
      <c r="H546" s="10">
        <v>231534682</v>
      </c>
      <c r="I546" s="10">
        <v>0</v>
      </c>
      <c r="J546" s="10">
        <v>0</v>
      </c>
      <c r="K546" s="10">
        <v>0</v>
      </c>
      <c r="L546" s="10">
        <v>231534682</v>
      </c>
      <c r="M546" s="10">
        <v>81909318</v>
      </c>
      <c r="N546" s="11" t="s">
        <v>41</v>
      </c>
      <c r="O546" s="21" t="s">
        <v>756</v>
      </c>
    </row>
    <row r="547" spans="1:15" s="275" customFormat="1" ht="18.75" customHeight="1" outlineLevel="1">
      <c r="A547" s="26"/>
      <c r="B547" s="26"/>
      <c r="C547" s="14"/>
      <c r="D547" s="27"/>
      <c r="E547" s="199" t="s">
        <v>767</v>
      </c>
      <c r="F547" s="201">
        <v>812444000</v>
      </c>
      <c r="G547" s="201">
        <v>0</v>
      </c>
      <c r="H547" s="201">
        <v>260534682</v>
      </c>
      <c r="I547" s="201">
        <v>0</v>
      </c>
      <c r="J547" s="201">
        <v>0</v>
      </c>
      <c r="K547" s="201">
        <v>0</v>
      </c>
      <c r="L547" s="201">
        <v>260534682</v>
      </c>
      <c r="M547" s="201">
        <v>551909318</v>
      </c>
      <c r="N547" s="30"/>
      <c r="O547" s="7"/>
    </row>
    <row r="548" spans="1:15" ht="18.75" customHeight="1" outlineLevel="1">
      <c r="A548" s="26"/>
      <c r="B548" s="26"/>
      <c r="C548" s="14"/>
      <c r="D548" s="27"/>
      <c r="E548" s="14"/>
      <c r="F548" s="28"/>
      <c r="G548" s="29"/>
      <c r="H548" s="29"/>
      <c r="I548" s="29"/>
      <c r="J548" s="29"/>
      <c r="K548" s="29"/>
      <c r="L548" s="29"/>
      <c r="M548" s="29"/>
      <c r="N548" s="30"/>
      <c r="O548" s="7"/>
    </row>
    <row r="549" spans="1:15" ht="18.75" customHeight="1" outlineLevel="1">
      <c r="A549" s="26"/>
      <c r="B549" s="26"/>
      <c r="C549" s="14"/>
      <c r="D549" s="27"/>
      <c r="E549" s="198" t="s">
        <v>759</v>
      </c>
      <c r="F549" s="28"/>
      <c r="G549" s="29"/>
      <c r="H549" s="29"/>
      <c r="I549" s="29"/>
      <c r="J549" s="29"/>
      <c r="K549" s="29"/>
      <c r="L549" s="29"/>
      <c r="M549" s="29"/>
      <c r="N549" s="30"/>
      <c r="O549" s="7"/>
    </row>
    <row r="550" spans="1:15" s="6" customFormat="1" ht="15.95" customHeight="1" outlineLevel="2">
      <c r="A550" s="20">
        <v>29</v>
      </c>
      <c r="B550" s="20" t="s">
        <v>23</v>
      </c>
      <c r="C550" s="21" t="s">
        <v>24</v>
      </c>
      <c r="D550" s="22">
        <v>30137798</v>
      </c>
      <c r="E550" s="21" t="s">
        <v>374</v>
      </c>
      <c r="F550" s="23">
        <v>212834000</v>
      </c>
      <c r="G550" s="10">
        <v>0</v>
      </c>
      <c r="H550" s="10">
        <v>212834000</v>
      </c>
      <c r="I550" s="10">
        <v>0</v>
      </c>
      <c r="J550" s="10">
        <v>0</v>
      </c>
      <c r="K550" s="10">
        <v>0</v>
      </c>
      <c r="L550" s="10">
        <v>212834000</v>
      </c>
      <c r="M550" s="10">
        <v>0</v>
      </c>
      <c r="N550" s="11" t="s">
        <v>41</v>
      </c>
      <c r="O550" s="21" t="s">
        <v>724</v>
      </c>
    </row>
    <row r="551" spans="1:15" s="6" customFormat="1" ht="15.95" customHeight="1" outlineLevel="2">
      <c r="A551" s="20">
        <v>29</v>
      </c>
      <c r="B551" s="20" t="s">
        <v>31</v>
      </c>
      <c r="C551" s="21" t="s">
        <v>24</v>
      </c>
      <c r="D551" s="22">
        <v>40005526</v>
      </c>
      <c r="E551" s="21" t="s">
        <v>380</v>
      </c>
      <c r="F551" s="23">
        <v>82200000</v>
      </c>
      <c r="G551" s="10">
        <v>0</v>
      </c>
      <c r="H551" s="10">
        <v>6000000</v>
      </c>
      <c r="I551" s="10">
        <v>0</v>
      </c>
      <c r="J551" s="10">
        <v>0</v>
      </c>
      <c r="K551" s="10">
        <v>0</v>
      </c>
      <c r="L551" s="10">
        <v>6000000</v>
      </c>
      <c r="M551" s="10">
        <v>76200000</v>
      </c>
      <c r="N551" s="11" t="s">
        <v>41</v>
      </c>
      <c r="O551" s="21" t="s">
        <v>724</v>
      </c>
    </row>
    <row r="552" spans="1:15" s="6" customFormat="1" ht="15.95" customHeight="1" outlineLevel="2">
      <c r="A552" s="20">
        <v>29</v>
      </c>
      <c r="B552" s="20" t="s">
        <v>31</v>
      </c>
      <c r="C552" s="21" t="s">
        <v>24</v>
      </c>
      <c r="D552" s="22">
        <v>40005532</v>
      </c>
      <c r="E552" s="21" t="s">
        <v>383</v>
      </c>
      <c r="F552" s="23">
        <v>164996000</v>
      </c>
      <c r="G552" s="10">
        <v>0</v>
      </c>
      <c r="H552" s="10">
        <v>8750000</v>
      </c>
      <c r="I552" s="10">
        <v>0</v>
      </c>
      <c r="J552" s="10">
        <v>0</v>
      </c>
      <c r="K552" s="10">
        <v>0</v>
      </c>
      <c r="L552" s="10">
        <v>8750000</v>
      </c>
      <c r="M552" s="10">
        <v>156246000</v>
      </c>
      <c r="N552" s="11" t="s">
        <v>41</v>
      </c>
      <c r="O552" s="21" t="s">
        <v>724</v>
      </c>
    </row>
    <row r="553" spans="1:15" ht="18.75" customHeight="1" outlineLevel="1">
      <c r="A553" s="26"/>
      <c r="B553" s="26"/>
      <c r="C553" s="14"/>
      <c r="D553" s="27"/>
      <c r="E553" s="199" t="s">
        <v>760</v>
      </c>
      <c r="F553" s="201">
        <v>460030000</v>
      </c>
      <c r="G553" s="201">
        <v>0</v>
      </c>
      <c r="H553" s="201">
        <v>227584000</v>
      </c>
      <c r="I553" s="201">
        <v>0</v>
      </c>
      <c r="J553" s="201">
        <v>0</v>
      </c>
      <c r="K553" s="201">
        <v>0</v>
      </c>
      <c r="L553" s="201">
        <v>227584000</v>
      </c>
      <c r="M553" s="201">
        <v>232446000</v>
      </c>
      <c r="N553" s="30"/>
      <c r="O553" s="7"/>
    </row>
    <row r="554" spans="1:15" ht="18.75" customHeight="1" outlineLevel="1">
      <c r="A554" s="26"/>
      <c r="B554" s="26"/>
      <c r="C554" s="14"/>
      <c r="D554" s="27"/>
      <c r="E554" s="14"/>
      <c r="F554" s="28"/>
      <c r="G554" s="29"/>
      <c r="H554" s="29"/>
      <c r="I554" s="29"/>
      <c r="J554" s="29"/>
      <c r="K554" s="29"/>
      <c r="L554" s="29"/>
      <c r="M554" s="29"/>
      <c r="N554" s="30"/>
      <c r="O554" s="7"/>
    </row>
    <row r="555" spans="1:15" s="285" customFormat="1" ht="24.75" customHeight="1" outlineLevel="1">
      <c r="A555" s="278"/>
      <c r="B555" s="278"/>
      <c r="C555" s="280"/>
      <c r="D555" s="279"/>
      <c r="E555" s="281" t="s">
        <v>590</v>
      </c>
      <c r="F555" s="282">
        <v>6683947795</v>
      </c>
      <c r="G555" s="282">
        <v>2457780488</v>
      </c>
      <c r="H555" s="282">
        <v>1680180199</v>
      </c>
      <c r="I555" s="282">
        <v>768889817</v>
      </c>
      <c r="J555" s="282">
        <v>92953574</v>
      </c>
      <c r="K555" s="282">
        <v>861843391</v>
      </c>
      <c r="L555" s="282">
        <v>818336808</v>
      </c>
      <c r="M555" s="282">
        <v>2545987108</v>
      </c>
      <c r="N555" s="286"/>
      <c r="O555" s="284"/>
    </row>
    <row r="556" spans="1:15" ht="18.75" customHeight="1" outlineLevel="1">
      <c r="A556" s="26"/>
      <c r="B556" s="26"/>
      <c r="C556" s="14"/>
      <c r="D556" s="27"/>
      <c r="E556" s="14"/>
      <c r="F556" s="28"/>
      <c r="G556" s="29"/>
      <c r="H556" s="29"/>
      <c r="I556" s="29"/>
      <c r="J556" s="29"/>
      <c r="K556" s="29"/>
      <c r="L556" s="29"/>
      <c r="M556" s="29"/>
      <c r="N556" s="30"/>
      <c r="O556" s="7"/>
    </row>
    <row r="557" spans="1:15" ht="26.25" customHeight="1" outlineLevel="1">
      <c r="A557" s="26"/>
      <c r="B557" s="26"/>
      <c r="C557" s="14"/>
      <c r="D557" s="27"/>
      <c r="E557" s="32" t="s">
        <v>384</v>
      </c>
      <c r="F557" s="28"/>
      <c r="G557" s="29"/>
      <c r="H557" s="29"/>
      <c r="I557" s="29"/>
      <c r="J557" s="29"/>
      <c r="K557" s="29"/>
      <c r="L557" s="29"/>
      <c r="M557" s="29"/>
      <c r="N557" s="30"/>
      <c r="O557" s="7"/>
    </row>
    <row r="558" spans="1:15" ht="18.75" customHeight="1" outlineLevel="1">
      <c r="A558" s="26"/>
      <c r="B558" s="26"/>
      <c r="C558" s="14"/>
      <c r="D558" s="27"/>
      <c r="E558" s="198" t="s">
        <v>766</v>
      </c>
      <c r="F558" s="28"/>
      <c r="G558" s="29"/>
      <c r="H558" s="29"/>
      <c r="I558" s="29"/>
      <c r="J558" s="29"/>
      <c r="K558" s="29"/>
      <c r="L558" s="29"/>
      <c r="M558" s="29"/>
      <c r="N558" s="30"/>
      <c r="O558" s="7"/>
    </row>
    <row r="559" spans="1:15" s="6" customFormat="1" ht="15.95" customHeight="1" outlineLevel="2">
      <c r="A559" s="20">
        <v>31</v>
      </c>
      <c r="B559" s="20" t="s">
        <v>23</v>
      </c>
      <c r="C559" s="21" t="s">
        <v>24</v>
      </c>
      <c r="D559" s="22">
        <v>30086050</v>
      </c>
      <c r="E559" s="21" t="s">
        <v>386</v>
      </c>
      <c r="F559" s="23">
        <v>1277513087</v>
      </c>
      <c r="G559" s="10">
        <v>1194750245</v>
      </c>
      <c r="H559" s="10">
        <v>82762842</v>
      </c>
      <c r="I559" s="10">
        <v>82762842</v>
      </c>
      <c r="J559" s="10">
        <v>0</v>
      </c>
      <c r="K559" s="10">
        <v>82762842</v>
      </c>
      <c r="L559" s="10">
        <v>0</v>
      </c>
      <c r="M559" s="10">
        <v>0</v>
      </c>
      <c r="N559" s="11" t="s">
        <v>27</v>
      </c>
      <c r="O559" s="21" t="s">
        <v>723</v>
      </c>
    </row>
    <row r="560" spans="1:15" s="6" customFormat="1" ht="15.95" customHeight="1" outlineLevel="2">
      <c r="A560" s="20">
        <v>33</v>
      </c>
      <c r="B560" s="20" t="s">
        <v>54</v>
      </c>
      <c r="C560" s="21" t="s">
        <v>24</v>
      </c>
      <c r="D560" s="22" t="s">
        <v>54</v>
      </c>
      <c r="E560" s="21" t="s">
        <v>55</v>
      </c>
      <c r="F560" s="23">
        <v>200000000</v>
      </c>
      <c r="G560" s="10">
        <v>0</v>
      </c>
      <c r="H560" s="276">
        <v>200000000</v>
      </c>
      <c r="I560" s="10">
        <v>97069865</v>
      </c>
      <c r="J560" s="10">
        <v>0</v>
      </c>
      <c r="K560" s="10">
        <v>97069865</v>
      </c>
      <c r="L560" s="10">
        <v>102930135</v>
      </c>
      <c r="M560" s="10">
        <v>0</v>
      </c>
      <c r="N560" s="11" t="s">
        <v>56</v>
      </c>
      <c r="O560" s="21" t="s">
        <v>723</v>
      </c>
    </row>
    <row r="561" spans="1:15" s="6" customFormat="1" ht="15.95" customHeight="1" outlineLevel="2">
      <c r="A561" s="20">
        <v>31</v>
      </c>
      <c r="B561" s="20" t="s">
        <v>82</v>
      </c>
      <c r="C561" s="21" t="s">
        <v>24</v>
      </c>
      <c r="D561" s="22">
        <v>30086022</v>
      </c>
      <c r="E561" s="21" t="s">
        <v>385</v>
      </c>
      <c r="F561" s="23">
        <v>931975992</v>
      </c>
      <c r="G561" s="10">
        <v>871358023</v>
      </c>
      <c r="H561" s="10">
        <v>60617969</v>
      </c>
      <c r="I561" s="10">
        <v>60617969</v>
      </c>
      <c r="J561" s="10">
        <v>0</v>
      </c>
      <c r="K561" s="10">
        <v>60617969</v>
      </c>
      <c r="L561" s="10">
        <v>0</v>
      </c>
      <c r="M561" s="10">
        <v>0</v>
      </c>
      <c r="N561" s="11" t="s">
        <v>27</v>
      </c>
      <c r="O561" s="21" t="s">
        <v>755</v>
      </c>
    </row>
    <row r="562" spans="1:15" s="6" customFormat="1" ht="15.95" customHeight="1" outlineLevel="2">
      <c r="A562" s="20">
        <v>31</v>
      </c>
      <c r="B562" s="20" t="s">
        <v>82</v>
      </c>
      <c r="C562" s="21" t="s">
        <v>24</v>
      </c>
      <c r="D562" s="22">
        <v>30073551</v>
      </c>
      <c r="E562" s="21" t="s">
        <v>591</v>
      </c>
      <c r="F562" s="23">
        <v>3314217113</v>
      </c>
      <c r="G562" s="10">
        <v>3071576307</v>
      </c>
      <c r="H562" s="10">
        <v>242640806</v>
      </c>
      <c r="I562" s="10">
        <v>242640806</v>
      </c>
      <c r="J562" s="10">
        <v>0</v>
      </c>
      <c r="K562" s="10">
        <v>242640806</v>
      </c>
      <c r="L562" s="10">
        <v>0</v>
      </c>
      <c r="M562" s="10">
        <v>0</v>
      </c>
      <c r="N562" s="11" t="s">
        <v>27</v>
      </c>
      <c r="O562" s="21" t="s">
        <v>755</v>
      </c>
    </row>
    <row r="563" spans="1:15" s="6" customFormat="1" ht="15.95" customHeight="1" outlineLevel="2">
      <c r="A563" s="20">
        <v>29</v>
      </c>
      <c r="B563" s="20" t="s">
        <v>31</v>
      </c>
      <c r="C563" s="21" t="s">
        <v>24</v>
      </c>
      <c r="D563" s="22">
        <v>30484726</v>
      </c>
      <c r="E563" s="21" t="s">
        <v>695</v>
      </c>
      <c r="F563" s="23">
        <v>104287836</v>
      </c>
      <c r="G563" s="10">
        <v>0</v>
      </c>
      <c r="H563" s="10">
        <v>104287836</v>
      </c>
      <c r="I563" s="10">
        <v>104287836</v>
      </c>
      <c r="J563" s="10">
        <v>0</v>
      </c>
      <c r="K563" s="10">
        <v>104287836</v>
      </c>
      <c r="L563" s="10">
        <v>0</v>
      </c>
      <c r="M563" s="10">
        <v>0</v>
      </c>
      <c r="N563" s="11" t="s">
        <v>41</v>
      </c>
      <c r="O563" s="21" t="s">
        <v>755</v>
      </c>
    </row>
    <row r="564" spans="1:15" ht="18.75" customHeight="1" outlineLevel="1">
      <c r="A564" s="26"/>
      <c r="B564" s="26"/>
      <c r="C564" s="14"/>
      <c r="D564" s="27"/>
      <c r="E564" s="199" t="s">
        <v>768</v>
      </c>
      <c r="F564" s="201">
        <v>5827994028</v>
      </c>
      <c r="G564" s="201">
        <v>5137684575</v>
      </c>
      <c r="H564" s="201">
        <v>690309453</v>
      </c>
      <c r="I564" s="201">
        <v>587379318</v>
      </c>
      <c r="J564" s="201">
        <v>0</v>
      </c>
      <c r="K564" s="201">
        <v>587379318</v>
      </c>
      <c r="L564" s="201">
        <v>102930135</v>
      </c>
      <c r="M564" s="201">
        <v>0</v>
      </c>
      <c r="N564" s="30"/>
      <c r="O564" s="7"/>
    </row>
    <row r="565" spans="1:15" s="327" customFormat="1" ht="18.75" customHeight="1" outlineLevel="1">
      <c r="A565" s="26"/>
      <c r="B565" s="26"/>
      <c r="C565" s="14"/>
      <c r="D565" s="27"/>
      <c r="E565" s="12"/>
      <c r="F565" s="197"/>
      <c r="G565" s="197"/>
      <c r="H565" s="197"/>
      <c r="I565" s="197"/>
      <c r="J565" s="197"/>
      <c r="K565" s="197"/>
      <c r="L565" s="197"/>
      <c r="M565" s="197"/>
      <c r="N565" s="30"/>
      <c r="O565" s="14"/>
    </row>
    <row r="566" spans="1:15" s="316" customFormat="1" ht="18.75" customHeight="1" outlineLevel="1">
      <c r="A566" s="26"/>
      <c r="B566" s="26"/>
      <c r="C566" s="14"/>
      <c r="D566" s="27"/>
      <c r="E566" s="198" t="s">
        <v>765</v>
      </c>
      <c r="F566" s="28"/>
      <c r="G566" s="29"/>
      <c r="H566" s="29"/>
      <c r="I566" s="29"/>
      <c r="J566" s="29"/>
      <c r="K566" s="29"/>
      <c r="L566" s="29"/>
      <c r="M566" s="29"/>
      <c r="N566" s="30"/>
      <c r="O566" s="7"/>
    </row>
    <row r="567" spans="1:15" s="6" customFormat="1" ht="15.95" customHeight="1" outlineLevel="2">
      <c r="A567" s="20">
        <v>29</v>
      </c>
      <c r="B567" s="20" t="s">
        <v>23</v>
      </c>
      <c r="C567" s="21" t="s">
        <v>24</v>
      </c>
      <c r="D567" s="22">
        <v>40007527</v>
      </c>
      <c r="E567" s="21" t="s">
        <v>697</v>
      </c>
      <c r="F567" s="23">
        <v>162546000</v>
      </c>
      <c r="G567" s="10">
        <v>0</v>
      </c>
      <c r="H567" s="10">
        <v>162546000</v>
      </c>
      <c r="I567" s="10">
        <v>0</v>
      </c>
      <c r="J567" s="10">
        <v>0</v>
      </c>
      <c r="K567" s="10">
        <v>0</v>
      </c>
      <c r="L567" s="10">
        <v>162546000</v>
      </c>
      <c r="M567" s="10">
        <v>0</v>
      </c>
      <c r="N567" s="11" t="s">
        <v>41</v>
      </c>
      <c r="O567" s="21" t="s">
        <v>756</v>
      </c>
    </row>
    <row r="568" spans="1:15" s="316" customFormat="1" ht="18.75" customHeight="1" outlineLevel="1">
      <c r="A568" s="26"/>
      <c r="B568" s="26"/>
      <c r="C568" s="14"/>
      <c r="D568" s="27"/>
      <c r="E568" s="199" t="s">
        <v>767</v>
      </c>
      <c r="F568" s="201">
        <v>162546000</v>
      </c>
      <c r="G568" s="201">
        <v>0</v>
      </c>
      <c r="H568" s="201">
        <v>162546000</v>
      </c>
      <c r="I568" s="201">
        <v>0</v>
      </c>
      <c r="J568" s="201">
        <v>0</v>
      </c>
      <c r="K568" s="201">
        <v>0</v>
      </c>
      <c r="L568" s="201">
        <v>162546000</v>
      </c>
      <c r="M568" s="201">
        <v>0</v>
      </c>
      <c r="N568" s="30"/>
      <c r="O568" s="7"/>
    </row>
    <row r="569" spans="1:15" ht="18.75" customHeight="1" outlineLevel="1">
      <c r="A569" s="26"/>
      <c r="B569" s="26"/>
      <c r="C569" s="14"/>
      <c r="D569" s="27"/>
      <c r="E569" s="14"/>
      <c r="F569" s="28"/>
      <c r="G569" s="29"/>
      <c r="H569" s="29"/>
      <c r="I569" s="29"/>
      <c r="J569" s="29"/>
      <c r="K569" s="29"/>
      <c r="L569" s="29"/>
      <c r="M569" s="29"/>
      <c r="N569" s="30"/>
      <c r="O569" s="7"/>
    </row>
    <row r="570" spans="1:15" ht="18.75" customHeight="1" outlineLevel="1">
      <c r="A570" s="26"/>
      <c r="B570" s="26"/>
      <c r="C570" s="14"/>
      <c r="D570" s="27"/>
      <c r="E570" s="198" t="s">
        <v>759</v>
      </c>
      <c r="F570" s="28"/>
      <c r="G570" s="29"/>
      <c r="H570" s="29"/>
      <c r="I570" s="29"/>
      <c r="J570" s="29"/>
      <c r="K570" s="29"/>
      <c r="L570" s="29"/>
      <c r="M570" s="29"/>
      <c r="N570" s="30"/>
      <c r="O570" s="7"/>
    </row>
    <row r="571" spans="1:15" s="225" customFormat="1" ht="18.75" customHeight="1" outlineLevel="1">
      <c r="A571" s="20">
        <v>31</v>
      </c>
      <c r="B571" s="20" t="s">
        <v>31</v>
      </c>
      <c r="C571" s="21" t="s">
        <v>24</v>
      </c>
      <c r="D571" s="22">
        <v>40008054</v>
      </c>
      <c r="E571" s="21" t="s">
        <v>390</v>
      </c>
      <c r="F571" s="23">
        <v>367393000</v>
      </c>
      <c r="G571" s="10">
        <v>0</v>
      </c>
      <c r="H571" s="10">
        <v>128964930</v>
      </c>
      <c r="I571" s="10">
        <v>0</v>
      </c>
      <c r="J571" s="10">
        <v>0</v>
      </c>
      <c r="K571" s="10">
        <v>0</v>
      </c>
      <c r="L571" s="10">
        <v>181713244</v>
      </c>
      <c r="M571" s="10">
        <v>185679756</v>
      </c>
      <c r="N571" s="11" t="s">
        <v>41</v>
      </c>
      <c r="O571" s="21" t="s">
        <v>724</v>
      </c>
    </row>
    <row r="572" spans="1:15" ht="18.75" customHeight="1" outlineLevel="1">
      <c r="A572" s="26"/>
      <c r="B572" s="26"/>
      <c r="C572" s="14"/>
      <c r="D572" s="27"/>
      <c r="E572" s="199" t="s">
        <v>760</v>
      </c>
      <c r="F572" s="201">
        <v>367393000</v>
      </c>
      <c r="G572" s="201">
        <v>0</v>
      </c>
      <c r="H572" s="201">
        <v>128964930</v>
      </c>
      <c r="I572" s="201">
        <v>0</v>
      </c>
      <c r="J572" s="201">
        <v>0</v>
      </c>
      <c r="K572" s="201">
        <v>0</v>
      </c>
      <c r="L572" s="201">
        <v>181713244</v>
      </c>
      <c r="M572" s="201">
        <v>185679756</v>
      </c>
      <c r="N572" s="30"/>
      <c r="O572" s="7"/>
    </row>
    <row r="573" spans="1:15" ht="18.75" customHeight="1" outlineLevel="1">
      <c r="A573" s="26"/>
      <c r="B573" s="26"/>
      <c r="C573" s="14"/>
      <c r="D573" s="27"/>
      <c r="E573" s="14"/>
      <c r="F573" s="28"/>
      <c r="G573" s="29"/>
      <c r="H573" s="29"/>
      <c r="I573" s="29"/>
      <c r="J573" s="29"/>
      <c r="K573" s="29"/>
      <c r="L573" s="29"/>
      <c r="M573" s="29"/>
      <c r="N573" s="30"/>
      <c r="O573" s="7"/>
    </row>
    <row r="574" spans="1:15" s="285" customFormat="1" ht="24.75" customHeight="1" outlineLevel="1">
      <c r="A574" s="278"/>
      <c r="B574" s="278"/>
      <c r="C574" s="280"/>
      <c r="D574" s="279"/>
      <c r="E574" s="281" t="s">
        <v>592</v>
      </c>
      <c r="F574" s="282">
        <v>6357933028</v>
      </c>
      <c r="G574" s="282">
        <v>5137684575</v>
      </c>
      <c r="H574" s="282">
        <v>981820383</v>
      </c>
      <c r="I574" s="282">
        <v>587379318</v>
      </c>
      <c r="J574" s="282">
        <v>0</v>
      </c>
      <c r="K574" s="282">
        <v>587379318</v>
      </c>
      <c r="L574" s="282">
        <v>447189379</v>
      </c>
      <c r="M574" s="282">
        <v>185679756</v>
      </c>
      <c r="N574" s="286"/>
      <c r="O574" s="284"/>
    </row>
    <row r="575" spans="1:15" ht="18.75" customHeight="1" outlineLevel="1">
      <c r="A575" s="26"/>
      <c r="B575" s="26"/>
      <c r="C575" s="14"/>
      <c r="D575" s="27"/>
      <c r="E575" s="14"/>
      <c r="F575" s="28"/>
      <c r="G575" s="29"/>
      <c r="H575" s="29"/>
      <c r="I575" s="29"/>
      <c r="J575" s="29"/>
      <c r="K575" s="29"/>
      <c r="L575" s="29"/>
      <c r="M575" s="29"/>
      <c r="N575" s="30"/>
      <c r="O575" s="7"/>
    </row>
    <row r="576" spans="1:15" ht="21" customHeight="1" outlineLevel="1">
      <c r="A576" s="26"/>
      <c r="B576" s="26"/>
      <c r="C576" s="14"/>
      <c r="D576" s="27"/>
      <c r="E576" s="33" t="s">
        <v>123</v>
      </c>
      <c r="F576" s="28"/>
      <c r="G576" s="29"/>
      <c r="H576" s="29"/>
      <c r="I576" s="29"/>
      <c r="J576" s="29"/>
      <c r="K576" s="29"/>
      <c r="L576" s="29"/>
      <c r="M576" s="29"/>
      <c r="N576" s="30"/>
      <c r="O576" s="7"/>
    </row>
    <row r="577" spans="1:15" ht="18.75" customHeight="1" outlineLevel="1">
      <c r="A577" s="26"/>
      <c r="B577" s="26"/>
      <c r="C577" s="14"/>
      <c r="D577" s="27"/>
      <c r="E577" s="198" t="s">
        <v>766</v>
      </c>
      <c r="F577" s="28"/>
      <c r="G577" s="29"/>
      <c r="H577" s="29"/>
      <c r="I577" s="29"/>
      <c r="J577" s="29"/>
      <c r="K577" s="29"/>
      <c r="L577" s="29"/>
      <c r="M577" s="29"/>
      <c r="N577" s="30"/>
      <c r="O577" s="7"/>
    </row>
    <row r="578" spans="1:15" s="6" customFormat="1" ht="15.95" customHeight="1" outlineLevel="2">
      <c r="A578" s="20">
        <v>31</v>
      </c>
      <c r="B578" s="20" t="s">
        <v>31</v>
      </c>
      <c r="C578" s="21" t="s">
        <v>393</v>
      </c>
      <c r="D578" s="22">
        <v>30098600</v>
      </c>
      <c r="E578" s="21" t="s">
        <v>394</v>
      </c>
      <c r="F578" s="23">
        <v>190426183</v>
      </c>
      <c r="G578" s="10">
        <v>136917516</v>
      </c>
      <c r="H578" s="10">
        <v>53508667</v>
      </c>
      <c r="I578" s="10">
        <v>27169000</v>
      </c>
      <c r="J578" s="10">
        <v>11592000</v>
      </c>
      <c r="K578" s="10">
        <v>38761000</v>
      </c>
      <c r="L578" s="10">
        <v>14747667</v>
      </c>
      <c r="M578" s="10">
        <v>0</v>
      </c>
      <c r="N578" s="11" t="s">
        <v>27</v>
      </c>
      <c r="O578" s="21" t="s">
        <v>723</v>
      </c>
    </row>
    <row r="579" spans="1:15" s="6" customFormat="1" ht="15.95" customHeight="1" outlineLevel="2">
      <c r="A579" s="20">
        <v>31</v>
      </c>
      <c r="B579" s="20" t="s">
        <v>31</v>
      </c>
      <c r="C579" s="21" t="s">
        <v>24</v>
      </c>
      <c r="D579" s="22">
        <v>30083335</v>
      </c>
      <c r="E579" s="21" t="s">
        <v>395</v>
      </c>
      <c r="F579" s="23">
        <v>2016128000</v>
      </c>
      <c r="G579" s="10">
        <v>82700000</v>
      </c>
      <c r="H579" s="10">
        <v>400000000</v>
      </c>
      <c r="I579" s="10">
        <v>0</v>
      </c>
      <c r="J579" s="10">
        <v>0</v>
      </c>
      <c r="K579" s="10">
        <v>0</v>
      </c>
      <c r="L579" s="10">
        <v>400000000</v>
      </c>
      <c r="M579" s="10">
        <v>1533428000</v>
      </c>
      <c r="N579" s="11" t="s">
        <v>27</v>
      </c>
      <c r="O579" s="21" t="s">
        <v>723</v>
      </c>
    </row>
    <row r="580" spans="1:15" s="6" customFormat="1" ht="15.95" customHeight="1" outlineLevel="2">
      <c r="A580" s="20">
        <v>31</v>
      </c>
      <c r="B580" s="20" t="s">
        <v>31</v>
      </c>
      <c r="C580" s="21" t="s">
        <v>24</v>
      </c>
      <c r="D580" s="22">
        <v>30135059</v>
      </c>
      <c r="E580" s="21" t="s">
        <v>396</v>
      </c>
      <c r="F580" s="23">
        <v>6569829292</v>
      </c>
      <c r="G580" s="10">
        <v>132245007</v>
      </c>
      <c r="H580" s="276">
        <v>2053676172</v>
      </c>
      <c r="I580" s="10">
        <v>1176244630</v>
      </c>
      <c r="J580" s="10">
        <v>3874476</v>
      </c>
      <c r="K580" s="10">
        <v>1180119106</v>
      </c>
      <c r="L580" s="10">
        <v>873557066</v>
      </c>
      <c r="M580" s="10">
        <v>4383908113</v>
      </c>
      <c r="N580" s="11" t="s">
        <v>27</v>
      </c>
      <c r="O580" s="21" t="s">
        <v>723</v>
      </c>
    </row>
    <row r="581" spans="1:15" s="6" customFormat="1" ht="15.95" customHeight="1" outlineLevel="2">
      <c r="A581" s="20">
        <v>29</v>
      </c>
      <c r="B581" s="20" t="s">
        <v>31</v>
      </c>
      <c r="C581" s="21" t="s">
        <v>24</v>
      </c>
      <c r="D581" s="22">
        <v>40000574</v>
      </c>
      <c r="E581" s="21" t="s">
        <v>398</v>
      </c>
      <c r="F581" s="23">
        <v>257253298</v>
      </c>
      <c r="G581" s="10">
        <v>0</v>
      </c>
      <c r="H581" s="10">
        <v>257253298</v>
      </c>
      <c r="I581" s="10">
        <v>257253298</v>
      </c>
      <c r="J581" s="10">
        <v>0</v>
      </c>
      <c r="K581" s="10">
        <v>257253298</v>
      </c>
      <c r="L581" s="10">
        <v>0</v>
      </c>
      <c r="M581" s="10">
        <v>0</v>
      </c>
      <c r="N581" s="11" t="s">
        <v>41</v>
      </c>
      <c r="O581" s="21" t="s">
        <v>723</v>
      </c>
    </row>
    <row r="582" spans="1:15" s="6" customFormat="1" ht="15.95" customHeight="1" outlineLevel="2">
      <c r="A582" s="20">
        <v>31</v>
      </c>
      <c r="B582" s="20" t="s">
        <v>23</v>
      </c>
      <c r="C582" s="21" t="s">
        <v>24</v>
      </c>
      <c r="D582" s="22">
        <v>30464752</v>
      </c>
      <c r="E582" s="21" t="s">
        <v>593</v>
      </c>
      <c r="F582" s="23">
        <v>472434380</v>
      </c>
      <c r="G582" s="10">
        <v>417672900</v>
      </c>
      <c r="H582" s="10">
        <v>54761480</v>
      </c>
      <c r="I582" s="10">
        <v>54761480</v>
      </c>
      <c r="J582" s="10">
        <v>0</v>
      </c>
      <c r="K582" s="10">
        <v>54761480</v>
      </c>
      <c r="L582" s="10">
        <v>0</v>
      </c>
      <c r="M582" s="10">
        <v>0</v>
      </c>
      <c r="N582" s="11" t="s">
        <v>27</v>
      </c>
      <c r="O582" s="21" t="s">
        <v>723</v>
      </c>
    </row>
    <row r="583" spans="1:15" s="6" customFormat="1" ht="15.95" customHeight="1" outlineLevel="2">
      <c r="A583" s="20">
        <v>29</v>
      </c>
      <c r="B583" s="20" t="s">
        <v>31</v>
      </c>
      <c r="C583" s="21" t="s">
        <v>24</v>
      </c>
      <c r="D583" s="22">
        <v>40002366</v>
      </c>
      <c r="E583" s="21" t="s">
        <v>399</v>
      </c>
      <c r="F583" s="23">
        <v>599413688</v>
      </c>
      <c r="G583" s="10">
        <v>234082465</v>
      </c>
      <c r="H583" s="10">
        <v>365331223</v>
      </c>
      <c r="I583" s="10">
        <v>343955063</v>
      </c>
      <c r="J583" s="10">
        <v>0</v>
      </c>
      <c r="K583" s="10">
        <v>343955063</v>
      </c>
      <c r="L583" s="10">
        <v>21376160</v>
      </c>
      <c r="M583" s="10">
        <v>0</v>
      </c>
      <c r="N583" s="11" t="s">
        <v>41</v>
      </c>
      <c r="O583" s="21" t="s">
        <v>723</v>
      </c>
    </row>
    <row r="584" spans="1:15" ht="18.75" customHeight="1" outlineLevel="1">
      <c r="A584" s="26"/>
      <c r="B584" s="26"/>
      <c r="C584" s="14"/>
      <c r="D584" s="27"/>
      <c r="E584" s="199" t="s">
        <v>768</v>
      </c>
      <c r="F584" s="201">
        <v>10105484841</v>
      </c>
      <c r="G584" s="201">
        <v>1003617888</v>
      </c>
      <c r="H584" s="201">
        <v>3184530840</v>
      </c>
      <c r="I584" s="201">
        <v>1859383471</v>
      </c>
      <c r="J584" s="201">
        <v>15466476</v>
      </c>
      <c r="K584" s="201">
        <v>1874849947</v>
      </c>
      <c r="L584" s="201">
        <v>1309680893</v>
      </c>
      <c r="M584" s="201">
        <v>5917336113</v>
      </c>
      <c r="N584" s="30"/>
      <c r="O584" s="7"/>
    </row>
    <row r="585" spans="1:15" ht="18.75" customHeight="1" outlineLevel="1">
      <c r="A585" s="26"/>
      <c r="B585" s="26"/>
      <c r="C585" s="14"/>
      <c r="D585" s="27"/>
      <c r="E585" s="14"/>
      <c r="F585" s="28"/>
      <c r="G585" s="29"/>
      <c r="H585" s="29"/>
      <c r="I585" s="29"/>
      <c r="J585" s="29"/>
      <c r="K585" s="29"/>
      <c r="L585" s="29"/>
      <c r="M585" s="29"/>
      <c r="N585" s="30"/>
      <c r="O585" s="7"/>
    </row>
    <row r="586" spans="1:15" ht="18.75" customHeight="1" outlineLevel="1">
      <c r="A586" s="26"/>
      <c r="B586" s="26"/>
      <c r="C586" s="14"/>
      <c r="D586" s="27"/>
      <c r="E586" s="198" t="s">
        <v>765</v>
      </c>
      <c r="F586" s="28"/>
      <c r="G586" s="29"/>
      <c r="H586" s="29"/>
      <c r="I586" s="29"/>
      <c r="J586" s="29"/>
      <c r="K586" s="29"/>
      <c r="L586" s="29"/>
      <c r="M586" s="29"/>
      <c r="N586" s="30"/>
      <c r="O586" s="7"/>
    </row>
    <row r="587" spans="1:15" s="6" customFormat="1" ht="15.95" customHeight="1" outlineLevel="2">
      <c r="A587" s="20">
        <v>31</v>
      </c>
      <c r="B587" s="20" t="s">
        <v>31</v>
      </c>
      <c r="C587" s="21" t="s">
        <v>24</v>
      </c>
      <c r="D587" s="22">
        <v>30381175</v>
      </c>
      <c r="E587" s="21" t="s">
        <v>392</v>
      </c>
      <c r="F587" s="23">
        <v>1528367000</v>
      </c>
      <c r="G587" s="10">
        <v>14300000</v>
      </c>
      <c r="H587" s="10">
        <v>177897517</v>
      </c>
      <c r="I587" s="10">
        <v>0</v>
      </c>
      <c r="J587" s="10">
        <v>0</v>
      </c>
      <c r="K587" s="10">
        <v>0</v>
      </c>
      <c r="L587" s="10">
        <v>177897517</v>
      </c>
      <c r="M587" s="10">
        <v>1336169483</v>
      </c>
      <c r="N587" s="11" t="s">
        <v>27</v>
      </c>
      <c r="O587" s="21" t="s">
        <v>722</v>
      </c>
    </row>
    <row r="588" spans="1:15" s="6" customFormat="1" ht="15.95" customHeight="1" outlineLevel="2">
      <c r="A588" s="20">
        <v>31</v>
      </c>
      <c r="B588" s="20" t="s">
        <v>23</v>
      </c>
      <c r="C588" s="21" t="s">
        <v>24</v>
      </c>
      <c r="D588" s="22">
        <v>30453827</v>
      </c>
      <c r="E588" s="21" t="s">
        <v>400</v>
      </c>
      <c r="F588" s="23">
        <v>1298249800</v>
      </c>
      <c r="G588" s="10">
        <v>0</v>
      </c>
      <c r="H588" s="10">
        <v>200000000</v>
      </c>
      <c r="I588" s="10">
        <v>0</v>
      </c>
      <c r="J588" s="10">
        <v>0</v>
      </c>
      <c r="K588" s="10">
        <v>0</v>
      </c>
      <c r="L588" s="10">
        <v>200000000</v>
      </c>
      <c r="M588" s="10">
        <v>1098249800</v>
      </c>
      <c r="N588" s="11" t="s">
        <v>41</v>
      </c>
      <c r="O588" s="21" t="s">
        <v>722</v>
      </c>
    </row>
    <row r="589" spans="1:15" ht="18.75" customHeight="1" outlineLevel="1">
      <c r="A589" s="26"/>
      <c r="B589" s="26"/>
      <c r="C589" s="14"/>
      <c r="D589" s="27"/>
      <c r="E589" s="199" t="s">
        <v>767</v>
      </c>
      <c r="F589" s="201">
        <v>2826616800</v>
      </c>
      <c r="G589" s="201">
        <v>14300000</v>
      </c>
      <c r="H589" s="201">
        <v>377897517</v>
      </c>
      <c r="I589" s="201">
        <v>0</v>
      </c>
      <c r="J589" s="201">
        <v>0</v>
      </c>
      <c r="K589" s="201">
        <v>0</v>
      </c>
      <c r="L589" s="201">
        <v>377897517</v>
      </c>
      <c r="M589" s="201">
        <v>2434419283</v>
      </c>
      <c r="N589" s="30"/>
      <c r="O589" s="7"/>
    </row>
    <row r="590" spans="1:15" ht="18.75" customHeight="1" outlineLevel="1">
      <c r="A590" s="26"/>
      <c r="B590" s="26"/>
      <c r="C590" s="14"/>
      <c r="D590" s="27"/>
      <c r="E590" s="14"/>
      <c r="F590" s="28"/>
      <c r="G590" s="29"/>
      <c r="H590" s="29"/>
      <c r="I590" s="29"/>
      <c r="J590" s="29"/>
      <c r="K590" s="29"/>
      <c r="L590" s="29"/>
      <c r="M590" s="29"/>
      <c r="N590" s="30"/>
      <c r="O590" s="7"/>
    </row>
    <row r="591" spans="1:15" ht="18.75" customHeight="1" outlineLevel="1">
      <c r="A591" s="26"/>
      <c r="B591" s="26"/>
      <c r="C591" s="14"/>
      <c r="D591" s="27"/>
      <c r="E591" s="198" t="s">
        <v>759</v>
      </c>
      <c r="F591" s="28"/>
      <c r="G591" s="29"/>
      <c r="H591" s="29"/>
      <c r="I591" s="29"/>
      <c r="J591" s="29"/>
      <c r="K591" s="29"/>
      <c r="L591" s="29"/>
      <c r="M591" s="29"/>
      <c r="N591" s="30"/>
      <c r="O591" s="7"/>
    </row>
    <row r="592" spans="1:15" s="6" customFormat="1" ht="15.95" customHeight="1" outlineLevel="2">
      <c r="A592" s="20">
        <v>31</v>
      </c>
      <c r="B592" s="20" t="s">
        <v>23</v>
      </c>
      <c r="C592" s="21" t="s">
        <v>24</v>
      </c>
      <c r="D592" s="22">
        <v>30083300</v>
      </c>
      <c r="E592" s="21" t="s">
        <v>397</v>
      </c>
      <c r="F592" s="23">
        <v>4454843000</v>
      </c>
      <c r="G592" s="10">
        <v>0</v>
      </c>
      <c r="H592" s="10">
        <v>400000000</v>
      </c>
      <c r="I592" s="10">
        <v>0</v>
      </c>
      <c r="J592" s="10">
        <v>0</v>
      </c>
      <c r="K592" s="10">
        <v>0</v>
      </c>
      <c r="L592" s="10">
        <v>400000000</v>
      </c>
      <c r="M592" s="10">
        <v>4054843000</v>
      </c>
      <c r="N592" s="11" t="s">
        <v>27</v>
      </c>
      <c r="O592" s="21" t="s">
        <v>724</v>
      </c>
    </row>
    <row r="593" spans="1:15" ht="18.75" customHeight="1" outlineLevel="1">
      <c r="A593" s="26"/>
      <c r="B593" s="26"/>
      <c r="C593" s="14"/>
      <c r="D593" s="27"/>
      <c r="E593" s="199" t="s">
        <v>760</v>
      </c>
      <c r="F593" s="201">
        <v>4454843000</v>
      </c>
      <c r="G593" s="201">
        <v>0</v>
      </c>
      <c r="H593" s="201">
        <v>400000000</v>
      </c>
      <c r="I593" s="201">
        <v>0</v>
      </c>
      <c r="J593" s="201">
        <v>0</v>
      </c>
      <c r="K593" s="201">
        <v>0</v>
      </c>
      <c r="L593" s="201">
        <v>400000000</v>
      </c>
      <c r="M593" s="201">
        <v>4054843000</v>
      </c>
      <c r="N593" s="30"/>
      <c r="O593" s="7"/>
    </row>
    <row r="594" spans="1:15" ht="18.75" customHeight="1" outlineLevel="1">
      <c r="A594" s="26"/>
      <c r="B594" s="26"/>
      <c r="C594" s="14"/>
      <c r="D594" s="27"/>
      <c r="E594" s="14"/>
      <c r="F594" s="28"/>
      <c r="G594" s="29"/>
      <c r="H594" s="29"/>
      <c r="I594" s="29"/>
      <c r="J594" s="29"/>
      <c r="K594" s="29"/>
      <c r="L594" s="29"/>
      <c r="M594" s="29"/>
      <c r="N594" s="30"/>
      <c r="O594" s="7"/>
    </row>
    <row r="595" spans="1:15" s="285" customFormat="1" ht="24.75" customHeight="1" outlineLevel="1">
      <c r="A595" s="278"/>
      <c r="B595" s="278"/>
      <c r="C595" s="280"/>
      <c r="D595" s="279"/>
      <c r="E595" s="281" t="s">
        <v>594</v>
      </c>
      <c r="F595" s="282">
        <v>17386944641</v>
      </c>
      <c r="G595" s="282">
        <v>1017917888</v>
      </c>
      <c r="H595" s="282">
        <v>3962428357</v>
      </c>
      <c r="I595" s="282">
        <v>1859383471</v>
      </c>
      <c r="J595" s="282">
        <v>15466476</v>
      </c>
      <c r="K595" s="282">
        <v>1874849947</v>
      </c>
      <c r="L595" s="282">
        <v>2087578410</v>
      </c>
      <c r="M595" s="282">
        <v>12406598396</v>
      </c>
      <c r="N595" s="286"/>
      <c r="O595" s="284"/>
    </row>
    <row r="596" spans="1:15" ht="18.75" customHeight="1" outlineLevel="1">
      <c r="A596" s="26"/>
      <c r="B596" s="26"/>
      <c r="C596" s="14"/>
      <c r="D596" s="27"/>
      <c r="E596" s="14"/>
      <c r="F596" s="28"/>
      <c r="G596" s="29"/>
      <c r="H596" s="29"/>
      <c r="I596" s="29"/>
      <c r="J596" s="29"/>
      <c r="K596" s="29"/>
      <c r="L596" s="29"/>
      <c r="M596" s="29"/>
      <c r="N596" s="30"/>
      <c r="O596" s="7"/>
    </row>
    <row r="597" spans="1:15" s="285" customFormat="1" ht="24.75" customHeight="1" outlineLevel="1">
      <c r="A597" s="278"/>
      <c r="B597" s="278"/>
      <c r="C597" s="280"/>
      <c r="D597" s="279"/>
      <c r="E597" s="281" t="s">
        <v>404</v>
      </c>
      <c r="F597" s="282">
        <v>79181691988</v>
      </c>
      <c r="G597" s="282">
        <v>29456483010</v>
      </c>
      <c r="H597" s="282">
        <v>18756923673</v>
      </c>
      <c r="I597" s="282">
        <v>6435900702</v>
      </c>
      <c r="J597" s="282">
        <v>1923812033</v>
      </c>
      <c r="K597" s="282">
        <v>8359712735</v>
      </c>
      <c r="L597" s="282">
        <v>10449959252</v>
      </c>
      <c r="M597" s="282">
        <v>30915536991</v>
      </c>
      <c r="N597" s="286"/>
      <c r="O597" s="284"/>
    </row>
    <row r="598" spans="1:15" ht="18.75" customHeight="1" outlineLevel="1">
      <c r="A598" s="26"/>
      <c r="B598" s="26"/>
      <c r="C598" s="14"/>
      <c r="D598" s="27"/>
      <c r="E598" s="14"/>
      <c r="F598" s="28"/>
      <c r="G598" s="29"/>
      <c r="H598" s="29"/>
      <c r="I598" s="29"/>
      <c r="J598" s="29"/>
      <c r="K598" s="29"/>
      <c r="L598" s="29"/>
      <c r="M598" s="29"/>
      <c r="N598" s="30"/>
      <c r="O598" s="7"/>
    </row>
    <row r="599" spans="1:15" ht="26.25" customHeight="1" outlineLevel="1">
      <c r="A599" s="26"/>
      <c r="B599" s="26"/>
      <c r="C599" s="14"/>
      <c r="D599" s="27"/>
      <c r="E599" s="32" t="s">
        <v>405</v>
      </c>
      <c r="F599" s="28"/>
      <c r="G599" s="29"/>
      <c r="H599" s="29"/>
      <c r="I599" s="29"/>
      <c r="J599" s="29"/>
      <c r="K599" s="29"/>
      <c r="L599" s="29"/>
      <c r="M599" s="29"/>
      <c r="N599" s="30"/>
      <c r="O599" s="7"/>
    </row>
    <row r="600" spans="1:15" ht="18.75" customHeight="1" outlineLevel="1">
      <c r="A600" s="26"/>
      <c r="B600" s="26"/>
      <c r="C600" s="14"/>
      <c r="D600" s="27"/>
      <c r="E600" s="198" t="s">
        <v>766</v>
      </c>
      <c r="F600" s="28"/>
      <c r="G600" s="29"/>
      <c r="H600" s="29"/>
      <c r="I600" s="29"/>
      <c r="J600" s="29"/>
      <c r="K600" s="29"/>
      <c r="L600" s="29"/>
      <c r="M600" s="29"/>
      <c r="N600" s="30"/>
      <c r="O600" s="7"/>
    </row>
    <row r="601" spans="1:15" s="6" customFormat="1" ht="15.95" customHeight="1" outlineLevel="2">
      <c r="A601" s="20">
        <v>29</v>
      </c>
      <c r="B601" s="20" t="s">
        <v>185</v>
      </c>
      <c r="C601" s="21" t="s">
        <v>24</v>
      </c>
      <c r="D601" s="22">
        <v>30342976</v>
      </c>
      <c r="E601" s="21" t="s">
        <v>409</v>
      </c>
      <c r="F601" s="23">
        <v>354324000</v>
      </c>
      <c r="G601" s="10">
        <v>28169735</v>
      </c>
      <c r="H601" s="10">
        <v>182012555</v>
      </c>
      <c r="I601" s="10">
        <v>0</v>
      </c>
      <c r="J601" s="10">
        <v>0</v>
      </c>
      <c r="K601" s="10">
        <v>0</v>
      </c>
      <c r="L601" s="10">
        <v>182012555</v>
      </c>
      <c r="M601" s="10">
        <v>144141710</v>
      </c>
      <c r="N601" s="11" t="s">
        <v>41</v>
      </c>
      <c r="O601" s="21" t="s">
        <v>723</v>
      </c>
    </row>
    <row r="602" spans="1:15" s="6" customFormat="1" ht="15.95" customHeight="1" outlineLevel="2">
      <c r="A602" s="20">
        <v>33</v>
      </c>
      <c r="B602" s="20" t="s">
        <v>54</v>
      </c>
      <c r="C602" s="21" t="s">
        <v>24</v>
      </c>
      <c r="D602" s="22" t="s">
        <v>54</v>
      </c>
      <c r="E602" s="21" t="s">
        <v>55</v>
      </c>
      <c r="F602" s="23">
        <v>200000000</v>
      </c>
      <c r="G602" s="10">
        <v>0</v>
      </c>
      <c r="H602" s="276">
        <v>200000000</v>
      </c>
      <c r="I602" s="10">
        <v>49708724</v>
      </c>
      <c r="J602" s="10">
        <v>25637991</v>
      </c>
      <c r="K602" s="10">
        <v>75346715</v>
      </c>
      <c r="L602" s="10">
        <v>124653285</v>
      </c>
      <c r="M602" s="10">
        <v>0</v>
      </c>
      <c r="N602" s="11" t="s">
        <v>56</v>
      </c>
      <c r="O602" s="21" t="s">
        <v>723</v>
      </c>
    </row>
    <row r="603" spans="1:15" s="6" customFormat="1" ht="15.95" customHeight="1" outlineLevel="2">
      <c r="A603" s="20">
        <v>31</v>
      </c>
      <c r="B603" s="20" t="s">
        <v>185</v>
      </c>
      <c r="C603" s="21" t="s">
        <v>24</v>
      </c>
      <c r="D603" s="22">
        <v>30342276</v>
      </c>
      <c r="E603" s="21" t="s">
        <v>408</v>
      </c>
      <c r="F603" s="23">
        <v>511852391</v>
      </c>
      <c r="G603" s="10">
        <v>0</v>
      </c>
      <c r="H603" s="10">
        <v>511852391</v>
      </c>
      <c r="I603" s="10">
        <v>180000000</v>
      </c>
      <c r="J603" s="10">
        <v>331852391</v>
      </c>
      <c r="K603" s="10">
        <v>511852391</v>
      </c>
      <c r="L603" s="10">
        <v>0</v>
      </c>
      <c r="M603" s="10">
        <v>0</v>
      </c>
      <c r="N603" s="11" t="s">
        <v>41</v>
      </c>
      <c r="O603" s="21" t="s">
        <v>755</v>
      </c>
    </row>
    <row r="604" spans="1:15" s="6" customFormat="1" ht="15.75" customHeight="1" outlineLevel="2">
      <c r="A604" s="20">
        <v>31</v>
      </c>
      <c r="B604" s="20" t="s">
        <v>185</v>
      </c>
      <c r="C604" s="21" t="s">
        <v>24</v>
      </c>
      <c r="D604" s="22">
        <v>30339822</v>
      </c>
      <c r="E604" s="21" t="s">
        <v>411</v>
      </c>
      <c r="F604" s="23">
        <v>680309000</v>
      </c>
      <c r="G604" s="10">
        <v>0</v>
      </c>
      <c r="H604" s="276">
        <v>680309000</v>
      </c>
      <c r="I604" s="10">
        <v>0</v>
      </c>
      <c r="J604" s="10">
        <v>680309000</v>
      </c>
      <c r="K604" s="10">
        <v>680309000</v>
      </c>
      <c r="L604" s="10">
        <v>0</v>
      </c>
      <c r="M604" s="10">
        <v>0</v>
      </c>
      <c r="N604" s="11" t="s">
        <v>27</v>
      </c>
      <c r="O604" s="21" t="s">
        <v>755</v>
      </c>
    </row>
    <row r="605" spans="1:15" ht="18.75" customHeight="1" outlineLevel="1">
      <c r="A605" s="26"/>
      <c r="B605" s="26"/>
      <c r="C605" s="14"/>
      <c r="D605" s="27"/>
      <c r="E605" s="199" t="s">
        <v>768</v>
      </c>
      <c r="F605" s="201">
        <v>1746485391</v>
      </c>
      <c r="G605" s="201">
        <v>28169735</v>
      </c>
      <c r="H605" s="201">
        <v>1574173946</v>
      </c>
      <c r="I605" s="201">
        <v>229708724</v>
      </c>
      <c r="J605" s="201">
        <v>1037799382</v>
      </c>
      <c r="K605" s="201">
        <v>1267508106</v>
      </c>
      <c r="L605" s="201">
        <v>306665840</v>
      </c>
      <c r="M605" s="201">
        <v>144141710</v>
      </c>
      <c r="N605" s="30"/>
      <c r="O605" s="7"/>
    </row>
    <row r="606" spans="1:15" ht="18.75" customHeight="1" outlineLevel="1">
      <c r="A606" s="26"/>
      <c r="B606" s="26"/>
      <c r="C606" s="14"/>
      <c r="D606" s="27"/>
      <c r="E606" s="14"/>
      <c r="F606" s="28"/>
      <c r="G606" s="29"/>
      <c r="H606" s="29"/>
      <c r="I606" s="29"/>
      <c r="J606" s="29"/>
      <c r="K606" s="29"/>
      <c r="L606" s="29"/>
      <c r="M606" s="29"/>
      <c r="N606" s="30"/>
      <c r="O606" s="7"/>
    </row>
    <row r="607" spans="1:15" ht="18.75" customHeight="1" outlineLevel="1">
      <c r="A607" s="26"/>
      <c r="B607" s="26"/>
      <c r="C607" s="14"/>
      <c r="D607" s="27"/>
      <c r="E607" s="198" t="s">
        <v>765</v>
      </c>
      <c r="F607" s="28"/>
      <c r="G607" s="29"/>
      <c r="H607" s="29"/>
      <c r="I607" s="29"/>
      <c r="J607" s="29"/>
      <c r="K607" s="29"/>
      <c r="L607" s="29"/>
      <c r="M607" s="29"/>
      <c r="N607" s="30"/>
      <c r="O607" s="7"/>
    </row>
    <row r="608" spans="1:15" s="6" customFormat="1" ht="15.95" customHeight="1" outlineLevel="2">
      <c r="A608" s="20">
        <v>31</v>
      </c>
      <c r="B608" s="20" t="s">
        <v>185</v>
      </c>
      <c r="C608" s="21" t="s">
        <v>59</v>
      </c>
      <c r="D608" s="22">
        <v>30103541</v>
      </c>
      <c r="E608" s="21" t="s">
        <v>407</v>
      </c>
      <c r="F608" s="23">
        <v>137807000</v>
      </c>
      <c r="G608" s="10">
        <v>7407000</v>
      </c>
      <c r="H608" s="10">
        <v>130400000</v>
      </c>
      <c r="I608" s="10">
        <v>0</v>
      </c>
      <c r="J608" s="10">
        <v>0</v>
      </c>
      <c r="K608" s="10">
        <v>0</v>
      </c>
      <c r="L608" s="10">
        <v>130400000</v>
      </c>
      <c r="M608" s="10">
        <v>0</v>
      </c>
      <c r="N608" s="11" t="s">
        <v>27</v>
      </c>
      <c r="O608" s="21" t="s">
        <v>722</v>
      </c>
    </row>
    <row r="609" spans="1:15" ht="18.75" customHeight="1" outlineLevel="1">
      <c r="A609" s="26"/>
      <c r="B609" s="26"/>
      <c r="C609" s="14"/>
      <c r="D609" s="27"/>
      <c r="E609" s="199" t="s">
        <v>767</v>
      </c>
      <c r="F609" s="201">
        <v>137807000</v>
      </c>
      <c r="G609" s="201">
        <v>7407000</v>
      </c>
      <c r="H609" s="201">
        <v>130400000</v>
      </c>
      <c r="I609" s="201">
        <v>0</v>
      </c>
      <c r="J609" s="201">
        <v>0</v>
      </c>
      <c r="K609" s="201">
        <v>0</v>
      </c>
      <c r="L609" s="201">
        <v>130400000</v>
      </c>
      <c r="M609" s="201">
        <v>0</v>
      </c>
      <c r="N609" s="30"/>
      <c r="O609" s="7"/>
    </row>
    <row r="610" spans="1:15" ht="18.75" customHeight="1" outlineLevel="1">
      <c r="A610" s="26"/>
      <c r="B610" s="26"/>
      <c r="C610" s="14"/>
      <c r="D610" s="27"/>
      <c r="E610" s="14"/>
      <c r="F610" s="28"/>
      <c r="G610" s="29"/>
      <c r="H610" s="29"/>
      <c r="I610" s="29"/>
      <c r="J610" s="29"/>
      <c r="K610" s="29"/>
      <c r="L610" s="29"/>
      <c r="M610" s="29"/>
      <c r="N610" s="30"/>
      <c r="O610" s="7"/>
    </row>
    <row r="611" spans="1:15" ht="18.75" customHeight="1" outlineLevel="1">
      <c r="A611" s="26"/>
      <c r="B611" s="26"/>
      <c r="C611" s="14"/>
      <c r="D611" s="27"/>
      <c r="E611" s="198" t="s">
        <v>759</v>
      </c>
      <c r="F611" s="28"/>
      <c r="G611" s="29"/>
      <c r="H611" s="29"/>
      <c r="I611" s="29"/>
      <c r="J611" s="29"/>
      <c r="K611" s="29"/>
      <c r="L611" s="29"/>
      <c r="M611" s="29"/>
      <c r="N611" s="30"/>
      <c r="O611" s="7"/>
    </row>
    <row r="612" spans="1:15" s="6" customFormat="1" ht="15.95" customHeight="1" outlineLevel="2">
      <c r="A612" s="20">
        <v>31</v>
      </c>
      <c r="B612" s="20" t="s">
        <v>185</v>
      </c>
      <c r="C612" s="21" t="s">
        <v>393</v>
      </c>
      <c r="D612" s="22">
        <v>30186523</v>
      </c>
      <c r="E612" s="21" t="s">
        <v>410</v>
      </c>
      <c r="F612" s="23">
        <v>491402000</v>
      </c>
      <c r="G612" s="10">
        <v>0</v>
      </c>
      <c r="H612" s="10">
        <v>327095000</v>
      </c>
      <c r="I612" s="10">
        <v>0</v>
      </c>
      <c r="J612" s="10">
        <v>0</v>
      </c>
      <c r="K612" s="10">
        <v>0</v>
      </c>
      <c r="L612" s="10">
        <v>327095000</v>
      </c>
      <c r="M612" s="10">
        <v>164307000</v>
      </c>
      <c r="N612" s="11" t="s">
        <v>27</v>
      </c>
      <c r="O612" s="21" t="s">
        <v>724</v>
      </c>
    </row>
    <row r="613" spans="1:15" ht="18.75" customHeight="1" outlineLevel="1">
      <c r="A613" s="26"/>
      <c r="B613" s="26"/>
      <c r="C613" s="14"/>
      <c r="D613" s="27"/>
      <c r="E613" s="199" t="s">
        <v>760</v>
      </c>
      <c r="F613" s="201">
        <v>491402000</v>
      </c>
      <c r="G613" s="201">
        <v>0</v>
      </c>
      <c r="H613" s="201">
        <v>327095000</v>
      </c>
      <c r="I613" s="201">
        <v>0</v>
      </c>
      <c r="J613" s="201">
        <v>0</v>
      </c>
      <c r="K613" s="201">
        <v>0</v>
      </c>
      <c r="L613" s="201">
        <v>327095000</v>
      </c>
      <c r="M613" s="201">
        <v>164307000</v>
      </c>
      <c r="N613" s="30"/>
      <c r="O613" s="7"/>
    </row>
    <row r="614" spans="1:15" ht="18.75" customHeight="1" outlineLevel="1">
      <c r="A614" s="26"/>
      <c r="B614" s="26"/>
      <c r="C614" s="14"/>
      <c r="D614" s="27"/>
      <c r="E614" s="14"/>
      <c r="F614" s="28"/>
      <c r="G614" s="29"/>
      <c r="H614" s="29"/>
      <c r="I614" s="29"/>
      <c r="J614" s="29"/>
      <c r="K614" s="29"/>
      <c r="L614" s="29"/>
      <c r="M614" s="29"/>
      <c r="N614" s="30"/>
      <c r="O614" s="7"/>
    </row>
    <row r="615" spans="1:15" s="285" customFormat="1" ht="24.75" customHeight="1" outlineLevel="1">
      <c r="A615" s="278"/>
      <c r="B615" s="278"/>
      <c r="C615" s="280"/>
      <c r="D615" s="279"/>
      <c r="E615" s="281" t="s">
        <v>595</v>
      </c>
      <c r="F615" s="282">
        <v>2375694391</v>
      </c>
      <c r="G615" s="282">
        <v>35576735</v>
      </c>
      <c r="H615" s="282">
        <v>2031668946</v>
      </c>
      <c r="I615" s="282">
        <v>229708724</v>
      </c>
      <c r="J615" s="282">
        <v>1037799382</v>
      </c>
      <c r="K615" s="282">
        <v>1267508106</v>
      </c>
      <c r="L615" s="282">
        <v>764160840</v>
      </c>
      <c r="M615" s="282">
        <v>308448710</v>
      </c>
      <c r="N615" s="286"/>
      <c r="O615" s="284"/>
    </row>
    <row r="616" spans="1:15" ht="18.75" customHeight="1" outlineLevel="1">
      <c r="A616" s="26"/>
      <c r="B616" s="26"/>
      <c r="C616" s="14"/>
      <c r="D616" s="27"/>
      <c r="E616" s="14"/>
      <c r="F616" s="28"/>
      <c r="G616" s="29"/>
      <c r="H616" s="29"/>
      <c r="I616" s="29"/>
      <c r="J616" s="29"/>
      <c r="K616" s="29"/>
      <c r="L616" s="29"/>
      <c r="M616" s="29"/>
      <c r="N616" s="30"/>
      <c r="O616" s="7"/>
    </row>
    <row r="617" spans="1:15" ht="26.25" customHeight="1" outlineLevel="1">
      <c r="A617" s="26"/>
      <c r="B617" s="26"/>
      <c r="C617" s="14"/>
      <c r="D617" s="27"/>
      <c r="E617" s="32" t="s">
        <v>416</v>
      </c>
      <c r="F617" s="28"/>
      <c r="G617" s="29"/>
      <c r="H617" s="29"/>
      <c r="I617" s="29"/>
      <c r="J617" s="29"/>
      <c r="K617" s="29"/>
      <c r="L617" s="29"/>
      <c r="M617" s="29"/>
      <c r="N617" s="30"/>
      <c r="O617" s="7"/>
    </row>
    <row r="618" spans="1:15" ht="18.75" customHeight="1" outlineLevel="1">
      <c r="A618" s="26"/>
      <c r="B618" s="26"/>
      <c r="C618" s="14"/>
      <c r="D618" s="27"/>
      <c r="E618" s="198" t="s">
        <v>766</v>
      </c>
      <c r="F618" s="28"/>
      <c r="G618" s="29"/>
      <c r="H618" s="29"/>
      <c r="I618" s="29"/>
      <c r="J618" s="29"/>
      <c r="K618" s="29"/>
      <c r="L618" s="29"/>
      <c r="M618" s="29"/>
      <c r="N618" s="30"/>
      <c r="O618" s="7"/>
    </row>
    <row r="619" spans="1:15" s="6" customFormat="1" ht="15.95" customHeight="1" outlineLevel="2">
      <c r="A619" s="20">
        <v>31</v>
      </c>
      <c r="B619" s="20" t="s">
        <v>185</v>
      </c>
      <c r="C619" s="21" t="s">
        <v>24</v>
      </c>
      <c r="D619" s="22">
        <v>30072372</v>
      </c>
      <c r="E619" s="21" t="s">
        <v>417</v>
      </c>
      <c r="F619" s="23">
        <v>3944224378</v>
      </c>
      <c r="G619" s="10">
        <v>3443535670</v>
      </c>
      <c r="H619" s="10">
        <v>430504847</v>
      </c>
      <c r="I619" s="10">
        <v>348829613</v>
      </c>
      <c r="J619" s="10">
        <v>2940589</v>
      </c>
      <c r="K619" s="10">
        <v>351770202</v>
      </c>
      <c r="L619" s="10">
        <v>78734645</v>
      </c>
      <c r="M619" s="10">
        <v>70183861</v>
      </c>
      <c r="N619" s="11" t="s">
        <v>27</v>
      </c>
      <c r="O619" s="21" t="s">
        <v>723</v>
      </c>
    </row>
    <row r="620" spans="1:15" s="6" customFormat="1" ht="15.95" customHeight="1" outlineLevel="2">
      <c r="A620" s="20">
        <v>31</v>
      </c>
      <c r="B620" s="20" t="s">
        <v>185</v>
      </c>
      <c r="C620" s="21" t="s">
        <v>24</v>
      </c>
      <c r="D620" s="22">
        <v>30102779</v>
      </c>
      <c r="E620" s="21" t="s">
        <v>418</v>
      </c>
      <c r="F620" s="23">
        <v>514703800</v>
      </c>
      <c r="G620" s="10">
        <v>292416691</v>
      </c>
      <c r="H620" s="10">
        <v>222287109</v>
      </c>
      <c r="I620" s="10">
        <v>120906571</v>
      </c>
      <c r="J620" s="10">
        <v>26123750</v>
      </c>
      <c r="K620" s="10">
        <v>147030321</v>
      </c>
      <c r="L620" s="10">
        <v>75256788</v>
      </c>
      <c r="M620" s="10">
        <v>0</v>
      </c>
      <c r="N620" s="11" t="s">
        <v>27</v>
      </c>
      <c r="O620" s="21" t="s">
        <v>723</v>
      </c>
    </row>
    <row r="621" spans="1:15" s="6" customFormat="1" ht="15.95" customHeight="1" outlineLevel="2">
      <c r="A621" s="20">
        <v>31</v>
      </c>
      <c r="B621" s="20" t="s">
        <v>185</v>
      </c>
      <c r="C621" s="21" t="s">
        <v>24</v>
      </c>
      <c r="D621" s="22">
        <v>30086361</v>
      </c>
      <c r="E621" s="21" t="s">
        <v>420</v>
      </c>
      <c r="F621" s="23">
        <v>3900581000</v>
      </c>
      <c r="G621" s="10">
        <v>40650583</v>
      </c>
      <c r="H621" s="276">
        <v>1245894407</v>
      </c>
      <c r="I621" s="10">
        <v>601826110</v>
      </c>
      <c r="J621" s="10">
        <v>630840945</v>
      </c>
      <c r="K621" s="10">
        <v>1232667055</v>
      </c>
      <c r="L621" s="10">
        <v>13227352</v>
      </c>
      <c r="M621" s="10">
        <v>2614036010</v>
      </c>
      <c r="N621" s="11" t="s">
        <v>27</v>
      </c>
      <c r="O621" s="21" t="s">
        <v>723</v>
      </c>
    </row>
    <row r="622" spans="1:15" s="6" customFormat="1" ht="15.95" customHeight="1" outlineLevel="2">
      <c r="A622" s="20">
        <v>31</v>
      </c>
      <c r="B622" s="20" t="s">
        <v>185</v>
      </c>
      <c r="C622" s="21" t="s">
        <v>24</v>
      </c>
      <c r="D622" s="22">
        <v>30289730</v>
      </c>
      <c r="E622" s="21" t="s">
        <v>419</v>
      </c>
      <c r="F622" s="23">
        <v>566314073</v>
      </c>
      <c r="G622" s="10">
        <v>0</v>
      </c>
      <c r="H622" s="276">
        <v>566314073</v>
      </c>
      <c r="I622" s="10">
        <v>480608928</v>
      </c>
      <c r="J622" s="10">
        <v>0</v>
      </c>
      <c r="K622" s="10">
        <v>480608928</v>
      </c>
      <c r="L622" s="10">
        <v>85705145</v>
      </c>
      <c r="M622" s="10">
        <v>0</v>
      </c>
      <c r="N622" s="11" t="s">
        <v>27</v>
      </c>
      <c r="O622" s="21" t="s">
        <v>723</v>
      </c>
    </row>
    <row r="623" spans="1:15" s="6" customFormat="1" ht="15.95" customHeight="1" outlineLevel="2">
      <c r="A623" s="20">
        <v>31</v>
      </c>
      <c r="B623" s="20" t="s">
        <v>185</v>
      </c>
      <c r="C623" s="21" t="s">
        <v>59</v>
      </c>
      <c r="D623" s="22">
        <v>30352430</v>
      </c>
      <c r="E623" s="21" t="s">
        <v>421</v>
      </c>
      <c r="F623" s="23">
        <v>118160000</v>
      </c>
      <c r="G623" s="10">
        <v>0</v>
      </c>
      <c r="H623" s="10">
        <v>50000000</v>
      </c>
      <c r="I623" s="10">
        <v>48000000</v>
      </c>
      <c r="J623" s="10">
        <v>0</v>
      </c>
      <c r="K623" s="10">
        <v>48000000</v>
      </c>
      <c r="L623" s="10">
        <v>2000000</v>
      </c>
      <c r="M623" s="10">
        <v>68160000</v>
      </c>
      <c r="N623" s="11" t="s">
        <v>27</v>
      </c>
      <c r="O623" s="21" t="s">
        <v>723</v>
      </c>
    </row>
    <row r="624" spans="1:15" s="6" customFormat="1" ht="15.95" customHeight="1" outlineLevel="2">
      <c r="A624" s="20">
        <v>33</v>
      </c>
      <c r="B624" s="20" t="s">
        <v>54</v>
      </c>
      <c r="C624" s="21" t="s">
        <v>24</v>
      </c>
      <c r="D624" s="22" t="s">
        <v>54</v>
      </c>
      <c r="E624" s="21" t="s">
        <v>55</v>
      </c>
      <c r="F624" s="23">
        <v>200000000</v>
      </c>
      <c r="G624" s="10">
        <v>0</v>
      </c>
      <c r="H624" s="276">
        <v>200000000</v>
      </c>
      <c r="I624" s="10">
        <v>0</v>
      </c>
      <c r="J624" s="10">
        <v>0</v>
      </c>
      <c r="K624" s="10">
        <v>0</v>
      </c>
      <c r="L624" s="10">
        <v>200000000</v>
      </c>
      <c r="M624" s="10">
        <v>0</v>
      </c>
      <c r="N624" s="11" t="s">
        <v>56</v>
      </c>
      <c r="O624" s="21" t="s">
        <v>723</v>
      </c>
    </row>
    <row r="625" spans="1:15" ht="18.75" customHeight="1" outlineLevel="1">
      <c r="A625" s="26"/>
      <c r="B625" s="26"/>
      <c r="C625" s="14"/>
      <c r="D625" s="27"/>
      <c r="E625" s="199" t="s">
        <v>768</v>
      </c>
      <c r="F625" s="201">
        <v>9243983251</v>
      </c>
      <c r="G625" s="201">
        <v>3776602944</v>
      </c>
      <c r="H625" s="201">
        <v>2715000436</v>
      </c>
      <c r="I625" s="201">
        <v>1600171222</v>
      </c>
      <c r="J625" s="201">
        <v>659905284</v>
      </c>
      <c r="K625" s="201">
        <v>2260076506</v>
      </c>
      <c r="L625" s="201">
        <v>454923930</v>
      </c>
      <c r="M625" s="201">
        <v>2752379871</v>
      </c>
      <c r="N625" s="30"/>
      <c r="O625" s="7"/>
    </row>
    <row r="626" spans="1:15" ht="18.75" customHeight="1" outlineLevel="1">
      <c r="A626" s="26"/>
      <c r="B626" s="26"/>
      <c r="C626" s="14"/>
      <c r="D626" s="27"/>
      <c r="E626" s="14"/>
      <c r="F626" s="28"/>
      <c r="G626" s="29"/>
      <c r="H626" s="29"/>
      <c r="I626" s="29"/>
      <c r="J626" s="29"/>
      <c r="K626" s="29"/>
      <c r="L626" s="29"/>
      <c r="M626" s="29"/>
      <c r="N626" s="30"/>
      <c r="O626" s="7"/>
    </row>
    <row r="627" spans="1:15" ht="18.75" customHeight="1" outlineLevel="1">
      <c r="A627" s="26"/>
      <c r="B627" s="26"/>
      <c r="C627" s="14"/>
      <c r="D627" s="27"/>
      <c r="E627" s="198" t="s">
        <v>759</v>
      </c>
      <c r="F627" s="28"/>
      <c r="G627" s="29"/>
      <c r="H627" s="29"/>
      <c r="I627" s="29"/>
      <c r="J627" s="29"/>
      <c r="K627" s="29"/>
      <c r="L627" s="29"/>
      <c r="M627" s="29"/>
      <c r="N627" s="30"/>
      <c r="O627" s="7"/>
    </row>
    <row r="628" spans="1:15" s="6" customFormat="1" ht="15.95" customHeight="1" outlineLevel="2">
      <c r="A628" s="20">
        <v>31</v>
      </c>
      <c r="B628" s="20" t="s">
        <v>185</v>
      </c>
      <c r="C628" s="21" t="s">
        <v>24</v>
      </c>
      <c r="D628" s="22">
        <v>30341678</v>
      </c>
      <c r="E628" s="21" t="s">
        <v>422</v>
      </c>
      <c r="F628" s="23">
        <v>126058000</v>
      </c>
      <c r="G628" s="10">
        <v>0</v>
      </c>
      <c r="H628" s="10">
        <v>4647435</v>
      </c>
      <c r="I628" s="10">
        <v>0</v>
      </c>
      <c r="J628" s="10">
        <v>0</v>
      </c>
      <c r="K628" s="10">
        <v>0</v>
      </c>
      <c r="L628" s="10">
        <v>4647435</v>
      </c>
      <c r="M628" s="10">
        <v>121410565</v>
      </c>
      <c r="N628" s="11" t="s">
        <v>41</v>
      </c>
      <c r="O628" s="21" t="s">
        <v>724</v>
      </c>
    </row>
    <row r="629" spans="1:15" s="6" customFormat="1" ht="15.95" customHeight="1" outlineLevel="2">
      <c r="A629" s="20">
        <v>29</v>
      </c>
      <c r="B629" s="20" t="s">
        <v>31</v>
      </c>
      <c r="C629" s="21" t="s">
        <v>24</v>
      </c>
      <c r="D629" s="22">
        <v>40004179</v>
      </c>
      <c r="E629" s="21" t="s">
        <v>425</v>
      </c>
      <c r="F629" s="23">
        <v>81244600</v>
      </c>
      <c r="G629" s="10">
        <v>0</v>
      </c>
      <c r="H629" s="10">
        <v>4296150</v>
      </c>
      <c r="I629" s="10">
        <v>0</v>
      </c>
      <c r="J629" s="10">
        <v>0</v>
      </c>
      <c r="K629" s="10">
        <v>0</v>
      </c>
      <c r="L629" s="10">
        <v>4296150</v>
      </c>
      <c r="M629" s="10">
        <v>76948450</v>
      </c>
      <c r="N629" s="11" t="s">
        <v>41</v>
      </c>
      <c r="O629" s="21" t="s">
        <v>724</v>
      </c>
    </row>
    <row r="630" spans="1:15" s="6" customFormat="1" ht="15.95" customHeight="1" outlineLevel="2">
      <c r="A630" s="20">
        <v>29</v>
      </c>
      <c r="B630" s="20" t="s">
        <v>31</v>
      </c>
      <c r="C630" s="21" t="s">
        <v>24</v>
      </c>
      <c r="D630" s="22">
        <v>40006627</v>
      </c>
      <c r="E630" s="21" t="s">
        <v>426</v>
      </c>
      <c r="F630" s="23">
        <v>250000000</v>
      </c>
      <c r="G630" s="10">
        <v>0</v>
      </c>
      <c r="H630" s="10">
        <v>12500000</v>
      </c>
      <c r="I630" s="10">
        <v>0</v>
      </c>
      <c r="J630" s="10">
        <v>0</v>
      </c>
      <c r="K630" s="10">
        <v>0</v>
      </c>
      <c r="L630" s="10">
        <v>12500000</v>
      </c>
      <c r="M630" s="10">
        <v>237500000</v>
      </c>
      <c r="N630" s="11" t="s">
        <v>41</v>
      </c>
      <c r="O630" s="21" t="s">
        <v>724</v>
      </c>
    </row>
    <row r="631" spans="1:15" ht="18.75" customHeight="1" outlineLevel="1">
      <c r="A631" s="26"/>
      <c r="B631" s="26"/>
      <c r="C631" s="14"/>
      <c r="D631" s="27"/>
      <c r="E631" s="199" t="s">
        <v>760</v>
      </c>
      <c r="F631" s="201">
        <v>457302600</v>
      </c>
      <c r="G631" s="201">
        <v>0</v>
      </c>
      <c r="H631" s="201">
        <v>21443585</v>
      </c>
      <c r="I631" s="201">
        <v>0</v>
      </c>
      <c r="J631" s="201">
        <v>0</v>
      </c>
      <c r="K631" s="201">
        <v>0</v>
      </c>
      <c r="L631" s="201">
        <v>21443585</v>
      </c>
      <c r="M631" s="201">
        <v>435859015</v>
      </c>
      <c r="N631" s="30"/>
      <c r="O631" s="7"/>
    </row>
    <row r="632" spans="1:15" ht="18.75" customHeight="1" outlineLevel="1">
      <c r="A632" s="26"/>
      <c r="B632" s="26"/>
      <c r="C632" s="14"/>
      <c r="D632" s="27"/>
      <c r="E632" s="14"/>
      <c r="F632" s="28"/>
      <c r="G632" s="29"/>
      <c r="H632" s="29"/>
      <c r="I632" s="29"/>
      <c r="J632" s="29"/>
      <c r="K632" s="29"/>
      <c r="L632" s="29"/>
      <c r="M632" s="29"/>
      <c r="N632" s="30"/>
      <c r="O632" s="7"/>
    </row>
    <row r="633" spans="1:15" s="285" customFormat="1" ht="24.75" customHeight="1" outlineLevel="1">
      <c r="A633" s="278"/>
      <c r="B633" s="278"/>
      <c r="C633" s="280"/>
      <c r="D633" s="279"/>
      <c r="E633" s="281" t="s">
        <v>596</v>
      </c>
      <c r="F633" s="282">
        <v>9701285851</v>
      </c>
      <c r="G633" s="282">
        <v>3776602944</v>
      </c>
      <c r="H633" s="282">
        <v>2736444021</v>
      </c>
      <c r="I633" s="282">
        <v>1600171222</v>
      </c>
      <c r="J633" s="282">
        <v>659905284</v>
      </c>
      <c r="K633" s="282">
        <v>2260076506</v>
      </c>
      <c r="L633" s="282">
        <v>476367515</v>
      </c>
      <c r="M633" s="282">
        <v>3188238886</v>
      </c>
      <c r="N633" s="286"/>
      <c r="O633" s="284"/>
    </row>
    <row r="634" spans="1:15" ht="18.75" customHeight="1" outlineLevel="1">
      <c r="A634" s="26"/>
      <c r="B634" s="26"/>
      <c r="C634" s="14"/>
      <c r="D634" s="27"/>
      <c r="E634" s="14"/>
      <c r="F634" s="28"/>
      <c r="G634" s="29"/>
      <c r="H634" s="29"/>
      <c r="I634" s="29"/>
      <c r="J634" s="29"/>
      <c r="K634" s="29"/>
      <c r="L634" s="29"/>
      <c r="M634" s="29"/>
      <c r="N634" s="30"/>
      <c r="O634" s="7"/>
    </row>
    <row r="635" spans="1:15" ht="26.25" customHeight="1" outlineLevel="1">
      <c r="A635" s="26"/>
      <c r="B635" s="26"/>
      <c r="C635" s="14"/>
      <c r="D635" s="27"/>
      <c r="E635" s="32" t="s">
        <v>427</v>
      </c>
      <c r="F635" s="28"/>
      <c r="G635" s="29"/>
      <c r="H635" s="29"/>
      <c r="I635" s="29"/>
      <c r="J635" s="29"/>
      <c r="K635" s="29"/>
      <c r="L635" s="29"/>
      <c r="M635" s="29"/>
      <c r="N635" s="30"/>
      <c r="O635" s="7"/>
    </row>
    <row r="636" spans="1:15" ht="18.75" customHeight="1" outlineLevel="1">
      <c r="A636" s="26"/>
      <c r="B636" s="26"/>
      <c r="C636" s="14"/>
      <c r="D636" s="27"/>
      <c r="E636" s="198" t="s">
        <v>766</v>
      </c>
      <c r="F636" s="28"/>
      <c r="G636" s="29"/>
      <c r="H636" s="29"/>
      <c r="I636" s="29"/>
      <c r="J636" s="29"/>
      <c r="K636" s="29"/>
      <c r="L636" s="29"/>
      <c r="M636" s="29"/>
      <c r="N636" s="30"/>
      <c r="O636" s="7"/>
    </row>
    <row r="637" spans="1:15" s="6" customFormat="1" ht="15.95" customHeight="1" outlineLevel="2">
      <c r="A637" s="20">
        <v>31</v>
      </c>
      <c r="B637" s="20" t="s">
        <v>185</v>
      </c>
      <c r="C637" s="21" t="s">
        <v>24</v>
      </c>
      <c r="D637" s="22">
        <v>30311722</v>
      </c>
      <c r="E637" s="21" t="s">
        <v>428</v>
      </c>
      <c r="F637" s="23">
        <v>606739000</v>
      </c>
      <c r="G637" s="10">
        <v>57007893</v>
      </c>
      <c r="H637" s="10">
        <v>261429000</v>
      </c>
      <c r="I637" s="10">
        <v>5386125</v>
      </c>
      <c r="J637" s="10">
        <v>0</v>
      </c>
      <c r="K637" s="10">
        <v>5386125</v>
      </c>
      <c r="L637" s="10">
        <v>256042875</v>
      </c>
      <c r="M637" s="10">
        <v>288302107</v>
      </c>
      <c r="N637" s="11" t="s">
        <v>27</v>
      </c>
      <c r="O637" s="21" t="s">
        <v>723</v>
      </c>
    </row>
    <row r="638" spans="1:15" s="6" customFormat="1" ht="15.95" customHeight="1" outlineLevel="2">
      <c r="A638" s="20">
        <v>31</v>
      </c>
      <c r="B638" s="20" t="s">
        <v>185</v>
      </c>
      <c r="C638" s="21" t="s">
        <v>24</v>
      </c>
      <c r="D638" s="22">
        <v>30277425</v>
      </c>
      <c r="E638" s="21" t="s">
        <v>435</v>
      </c>
      <c r="F638" s="23">
        <v>231709000</v>
      </c>
      <c r="G638" s="10">
        <v>155741497</v>
      </c>
      <c r="H638" s="10">
        <v>75967503</v>
      </c>
      <c r="I638" s="10">
        <v>0</v>
      </c>
      <c r="J638" s="10">
        <v>0</v>
      </c>
      <c r="K638" s="10">
        <v>0</v>
      </c>
      <c r="L638" s="10">
        <v>75967503</v>
      </c>
      <c r="M638" s="10">
        <v>0</v>
      </c>
      <c r="N638" s="11" t="s">
        <v>41</v>
      </c>
      <c r="O638" s="21" t="s">
        <v>723</v>
      </c>
    </row>
    <row r="639" spans="1:15" s="6" customFormat="1" ht="15.95" customHeight="1" outlineLevel="2">
      <c r="A639" s="20">
        <v>33</v>
      </c>
      <c r="B639" s="20" t="s">
        <v>54</v>
      </c>
      <c r="C639" s="21" t="s">
        <v>24</v>
      </c>
      <c r="D639" s="22" t="s">
        <v>54</v>
      </c>
      <c r="E639" s="21" t="s">
        <v>55</v>
      </c>
      <c r="F639" s="23">
        <v>200000000</v>
      </c>
      <c r="G639" s="10">
        <v>0</v>
      </c>
      <c r="H639" s="276">
        <v>200000000</v>
      </c>
      <c r="I639" s="10">
        <v>85683352</v>
      </c>
      <c r="J639" s="10">
        <v>16936598</v>
      </c>
      <c r="K639" s="10">
        <v>102619950</v>
      </c>
      <c r="L639" s="10">
        <v>97380050</v>
      </c>
      <c r="M639" s="10">
        <v>0</v>
      </c>
      <c r="N639" s="11" t="s">
        <v>56</v>
      </c>
      <c r="O639" s="21" t="s">
        <v>723</v>
      </c>
    </row>
    <row r="640" spans="1:15" s="6" customFormat="1" ht="15.95" customHeight="1" outlineLevel="2">
      <c r="A640" s="20">
        <v>31</v>
      </c>
      <c r="B640" s="20" t="s">
        <v>31</v>
      </c>
      <c r="C640" s="21" t="s">
        <v>24</v>
      </c>
      <c r="D640" s="22">
        <v>30455973</v>
      </c>
      <c r="E640" s="21" t="s">
        <v>434</v>
      </c>
      <c r="F640" s="23">
        <v>90272885</v>
      </c>
      <c r="G640" s="10">
        <v>73838905</v>
      </c>
      <c r="H640" s="10">
        <v>16433980</v>
      </c>
      <c r="I640" s="10">
        <v>0</v>
      </c>
      <c r="J640" s="10">
        <v>0</v>
      </c>
      <c r="K640" s="10">
        <v>0</v>
      </c>
      <c r="L640" s="10">
        <v>16433980</v>
      </c>
      <c r="M640" s="10">
        <v>0</v>
      </c>
      <c r="N640" s="11" t="s">
        <v>27</v>
      </c>
      <c r="O640" s="21" t="s">
        <v>725</v>
      </c>
    </row>
    <row r="641" spans="1:15" s="6" customFormat="1" ht="15.95" customHeight="1" outlineLevel="2">
      <c r="A641" s="20">
        <v>31</v>
      </c>
      <c r="B641" s="20" t="s">
        <v>31</v>
      </c>
      <c r="C641" s="21" t="s">
        <v>24</v>
      </c>
      <c r="D641" s="22">
        <v>30395825</v>
      </c>
      <c r="E641" s="21" t="s">
        <v>433</v>
      </c>
      <c r="F641" s="23">
        <v>113663000</v>
      </c>
      <c r="G641" s="10">
        <v>0</v>
      </c>
      <c r="H641" s="10">
        <v>113663000</v>
      </c>
      <c r="I641" s="10">
        <v>65670426</v>
      </c>
      <c r="J641" s="10">
        <v>1150000</v>
      </c>
      <c r="K641" s="10">
        <v>66820426</v>
      </c>
      <c r="L641" s="10">
        <v>46842574</v>
      </c>
      <c r="M641" s="10">
        <v>0</v>
      </c>
      <c r="N641" s="11" t="s">
        <v>41</v>
      </c>
      <c r="O641" s="21" t="s">
        <v>725</v>
      </c>
    </row>
    <row r="642" spans="1:15" ht="18.75" customHeight="1" outlineLevel="1">
      <c r="A642" s="26"/>
      <c r="B642" s="26"/>
      <c r="C642" s="14"/>
      <c r="D642" s="27"/>
      <c r="E642" s="199" t="s">
        <v>768</v>
      </c>
      <c r="F642" s="201">
        <v>1242383885</v>
      </c>
      <c r="G642" s="201">
        <v>286588295</v>
      </c>
      <c r="H642" s="201">
        <v>667493483</v>
      </c>
      <c r="I642" s="201">
        <v>156739903</v>
      </c>
      <c r="J642" s="201">
        <v>18086598</v>
      </c>
      <c r="K642" s="201">
        <v>174826501</v>
      </c>
      <c r="L642" s="201">
        <v>492666982</v>
      </c>
      <c r="M642" s="201">
        <v>288302107</v>
      </c>
      <c r="N642" s="30"/>
      <c r="O642" s="7"/>
    </row>
    <row r="643" spans="1:15" ht="18.75" customHeight="1" outlineLevel="1">
      <c r="A643" s="26"/>
      <c r="B643" s="26"/>
      <c r="C643" s="14"/>
      <c r="D643" s="27"/>
      <c r="E643" s="14"/>
      <c r="F643" s="28"/>
      <c r="G643" s="29"/>
      <c r="H643" s="29"/>
      <c r="I643" s="29"/>
      <c r="J643" s="29"/>
      <c r="K643" s="29"/>
      <c r="L643" s="29"/>
      <c r="M643" s="29"/>
      <c r="N643" s="30"/>
      <c r="O643" s="7"/>
    </row>
    <row r="644" spans="1:15" ht="18.75" customHeight="1" outlineLevel="1">
      <c r="A644" s="26"/>
      <c r="B644" s="26"/>
      <c r="C644" s="14"/>
      <c r="D644" s="27"/>
      <c r="E644" s="198" t="s">
        <v>765</v>
      </c>
      <c r="F644" s="28"/>
      <c r="G644" s="29"/>
      <c r="H644" s="29"/>
      <c r="I644" s="29"/>
      <c r="J644" s="29"/>
      <c r="K644" s="29"/>
      <c r="L644" s="29"/>
      <c r="M644" s="29"/>
      <c r="N644" s="30"/>
      <c r="O644" s="7"/>
    </row>
    <row r="645" spans="1:15" s="6" customFormat="1" ht="15.95" customHeight="1" outlineLevel="2">
      <c r="A645" s="20">
        <v>29</v>
      </c>
      <c r="B645" s="20" t="s">
        <v>185</v>
      </c>
      <c r="C645" s="21" t="s">
        <v>24</v>
      </c>
      <c r="D645" s="22">
        <v>30349931</v>
      </c>
      <c r="E645" s="21" t="s">
        <v>698</v>
      </c>
      <c r="F645" s="23">
        <v>310623306</v>
      </c>
      <c r="G645" s="10">
        <v>0</v>
      </c>
      <c r="H645" s="23">
        <v>310623306</v>
      </c>
      <c r="I645" s="10">
        <v>0</v>
      </c>
      <c r="J645" s="10">
        <v>310623306</v>
      </c>
      <c r="K645" s="10">
        <v>310623306</v>
      </c>
      <c r="L645" s="10">
        <v>0</v>
      </c>
      <c r="M645" s="10">
        <v>0</v>
      </c>
      <c r="N645" s="5" t="s">
        <v>41</v>
      </c>
      <c r="O645" s="21" t="s">
        <v>722</v>
      </c>
    </row>
    <row r="646" spans="1:15" s="6" customFormat="1" ht="15.75" customHeight="1" outlineLevel="2">
      <c r="A646" s="20">
        <v>31</v>
      </c>
      <c r="B646" s="20" t="s">
        <v>185</v>
      </c>
      <c r="C646" s="21" t="s">
        <v>59</v>
      </c>
      <c r="D646" s="22">
        <v>30393123</v>
      </c>
      <c r="E646" s="21" t="s">
        <v>430</v>
      </c>
      <c r="F646" s="23">
        <v>30959000</v>
      </c>
      <c r="G646" s="10">
        <v>0</v>
      </c>
      <c r="H646" s="10">
        <v>30959000</v>
      </c>
      <c r="I646" s="10">
        <v>0</v>
      </c>
      <c r="J646" s="10">
        <v>0</v>
      </c>
      <c r="K646" s="10">
        <v>0</v>
      </c>
      <c r="L646" s="10">
        <v>30959000</v>
      </c>
      <c r="M646" s="10">
        <v>0</v>
      </c>
      <c r="N646" s="11" t="s">
        <v>27</v>
      </c>
      <c r="O646" s="21" t="s">
        <v>764</v>
      </c>
    </row>
    <row r="647" spans="1:15" s="6" customFormat="1" ht="15.95" customHeight="1" outlineLevel="2">
      <c r="A647" s="20">
        <v>31</v>
      </c>
      <c r="B647" s="20" t="s">
        <v>185</v>
      </c>
      <c r="C647" s="21" t="s">
        <v>59</v>
      </c>
      <c r="D647" s="22">
        <v>30338024</v>
      </c>
      <c r="E647" s="21" t="s">
        <v>431</v>
      </c>
      <c r="F647" s="23">
        <v>33986000</v>
      </c>
      <c r="G647" s="10">
        <v>0</v>
      </c>
      <c r="H647" s="10">
        <v>33986000</v>
      </c>
      <c r="I647" s="10">
        <v>0</v>
      </c>
      <c r="J647" s="10">
        <v>0</v>
      </c>
      <c r="K647" s="10">
        <v>0</v>
      </c>
      <c r="L647" s="10">
        <v>33986000</v>
      </c>
      <c r="M647" s="10">
        <v>0</v>
      </c>
      <c r="N647" s="11" t="s">
        <v>27</v>
      </c>
      <c r="O647" s="21" t="s">
        <v>764</v>
      </c>
    </row>
    <row r="648" spans="1:15" s="6" customFormat="1" ht="15.95" customHeight="1" outlineLevel="2">
      <c r="A648" s="20">
        <v>31</v>
      </c>
      <c r="B648" s="20" t="s">
        <v>185</v>
      </c>
      <c r="C648" s="21" t="s">
        <v>59</v>
      </c>
      <c r="D648" s="22">
        <v>30338523</v>
      </c>
      <c r="E648" s="21" t="s">
        <v>432</v>
      </c>
      <c r="F648" s="23">
        <v>33986000</v>
      </c>
      <c r="G648" s="10">
        <v>0</v>
      </c>
      <c r="H648" s="10">
        <v>33986000</v>
      </c>
      <c r="I648" s="10">
        <v>0</v>
      </c>
      <c r="J648" s="10">
        <v>0</v>
      </c>
      <c r="K648" s="10">
        <v>0</v>
      </c>
      <c r="L648" s="10">
        <v>33986000</v>
      </c>
      <c r="M648" s="10">
        <v>0</v>
      </c>
      <c r="N648" s="11" t="s">
        <v>27</v>
      </c>
      <c r="O648" s="21" t="s">
        <v>764</v>
      </c>
    </row>
    <row r="649" spans="1:15" s="6" customFormat="1" ht="15.95" customHeight="1" outlineLevel="2">
      <c r="A649" s="20">
        <v>31</v>
      </c>
      <c r="B649" s="20" t="s">
        <v>23</v>
      </c>
      <c r="C649" s="21" t="s">
        <v>24</v>
      </c>
      <c r="D649" s="22">
        <v>30471092</v>
      </c>
      <c r="E649" s="21" t="s">
        <v>436</v>
      </c>
      <c r="F649" s="23">
        <v>354648000</v>
      </c>
      <c r="G649" s="10">
        <v>0</v>
      </c>
      <c r="H649" s="10">
        <v>354648000</v>
      </c>
      <c r="I649" s="10">
        <v>0</v>
      </c>
      <c r="J649" s="10">
        <v>0</v>
      </c>
      <c r="K649" s="10">
        <v>0</v>
      </c>
      <c r="L649" s="10">
        <v>354648000</v>
      </c>
      <c r="M649" s="10">
        <v>0</v>
      </c>
      <c r="N649" s="11" t="s">
        <v>41</v>
      </c>
      <c r="O649" s="21" t="s">
        <v>722</v>
      </c>
    </row>
    <row r="650" spans="1:15" ht="18.75" customHeight="1" outlineLevel="1">
      <c r="A650" s="26"/>
      <c r="B650" s="26"/>
      <c r="C650" s="14"/>
      <c r="D650" s="27"/>
      <c r="E650" s="199" t="s">
        <v>767</v>
      </c>
      <c r="F650" s="201">
        <v>764202306</v>
      </c>
      <c r="G650" s="201">
        <v>0</v>
      </c>
      <c r="H650" s="201">
        <v>764202306</v>
      </c>
      <c r="I650" s="201">
        <v>0</v>
      </c>
      <c r="J650" s="201">
        <v>310623306</v>
      </c>
      <c r="K650" s="201">
        <v>310623306</v>
      </c>
      <c r="L650" s="201">
        <v>453579000</v>
      </c>
      <c r="M650" s="201">
        <v>0</v>
      </c>
      <c r="N650" s="30"/>
      <c r="O650" s="7"/>
    </row>
    <row r="651" spans="1:15" ht="18.75" customHeight="1" outlineLevel="1">
      <c r="A651" s="26"/>
      <c r="B651" s="26"/>
      <c r="C651" s="14"/>
      <c r="D651" s="27"/>
      <c r="E651" s="14"/>
      <c r="F651" s="28"/>
      <c r="G651" s="29"/>
      <c r="H651" s="29"/>
      <c r="I651" s="29"/>
      <c r="J651" s="29"/>
      <c r="K651" s="29"/>
      <c r="L651" s="29"/>
      <c r="M651" s="29"/>
      <c r="N651" s="30"/>
      <c r="O651" s="7"/>
    </row>
    <row r="652" spans="1:15" ht="18.75" customHeight="1" outlineLevel="1">
      <c r="A652" s="26"/>
      <c r="B652" s="26"/>
      <c r="C652" s="14"/>
      <c r="D652" s="27"/>
      <c r="E652" s="198" t="s">
        <v>759</v>
      </c>
      <c r="F652" s="28"/>
      <c r="G652" s="29"/>
      <c r="H652" s="28"/>
      <c r="I652" s="29"/>
      <c r="J652" s="29"/>
      <c r="K652" s="29"/>
      <c r="L652" s="29"/>
      <c r="M652" s="29"/>
      <c r="N652" s="8"/>
      <c r="O652" s="7"/>
    </row>
    <row r="653" spans="1:15" s="6" customFormat="1" ht="15.95" customHeight="1" outlineLevel="2">
      <c r="A653" s="20">
        <v>31</v>
      </c>
      <c r="B653" s="20" t="s">
        <v>185</v>
      </c>
      <c r="C653" s="21" t="s">
        <v>24</v>
      </c>
      <c r="D653" s="22">
        <v>30065600</v>
      </c>
      <c r="E653" s="21" t="s">
        <v>437</v>
      </c>
      <c r="F653" s="23">
        <v>418598000</v>
      </c>
      <c r="G653" s="10">
        <v>0</v>
      </c>
      <c r="H653" s="276">
        <v>218598000</v>
      </c>
      <c r="I653" s="10">
        <v>0</v>
      </c>
      <c r="J653" s="10">
        <v>0</v>
      </c>
      <c r="K653" s="10">
        <v>0</v>
      </c>
      <c r="L653" s="10">
        <v>218598000</v>
      </c>
      <c r="M653" s="10">
        <v>200000000</v>
      </c>
      <c r="N653" s="11" t="s">
        <v>27</v>
      </c>
      <c r="O653" s="21" t="s">
        <v>724</v>
      </c>
    </row>
    <row r="654" spans="1:15" s="6" customFormat="1" ht="15.95" customHeight="1" outlineLevel="2">
      <c r="A654" s="20">
        <v>29</v>
      </c>
      <c r="B654" s="20" t="s">
        <v>31</v>
      </c>
      <c r="C654" s="21" t="s">
        <v>24</v>
      </c>
      <c r="D654" s="22">
        <v>30480167</v>
      </c>
      <c r="E654" s="21" t="s">
        <v>438</v>
      </c>
      <c r="F654" s="23">
        <v>237746000</v>
      </c>
      <c r="G654" s="10">
        <v>0</v>
      </c>
      <c r="H654" s="10">
        <v>141646999</v>
      </c>
      <c r="I654" s="10">
        <v>0</v>
      </c>
      <c r="J654" s="10">
        <v>0</v>
      </c>
      <c r="K654" s="10">
        <v>0</v>
      </c>
      <c r="L654" s="10">
        <v>141646999</v>
      </c>
      <c r="M654" s="10">
        <v>96099001</v>
      </c>
      <c r="N654" s="11" t="s">
        <v>41</v>
      </c>
      <c r="O654" s="21" t="s">
        <v>724</v>
      </c>
    </row>
    <row r="655" spans="1:15" s="6" customFormat="1" ht="15.95" customHeight="1" outlineLevel="2">
      <c r="A655" s="20">
        <v>29</v>
      </c>
      <c r="B655" s="20" t="s">
        <v>23</v>
      </c>
      <c r="C655" s="21" t="s">
        <v>24</v>
      </c>
      <c r="D655" s="22">
        <v>30471865</v>
      </c>
      <c r="E655" s="21" t="s">
        <v>439</v>
      </c>
      <c r="F655" s="23">
        <v>101104000</v>
      </c>
      <c r="G655" s="10">
        <v>0</v>
      </c>
      <c r="H655" s="10">
        <v>101104000</v>
      </c>
      <c r="I655" s="10">
        <v>0</v>
      </c>
      <c r="J655" s="10">
        <v>0</v>
      </c>
      <c r="K655" s="10">
        <v>0</v>
      </c>
      <c r="L655" s="10">
        <v>101104000</v>
      </c>
      <c r="M655" s="10">
        <v>0</v>
      </c>
      <c r="N655" s="11" t="s">
        <v>41</v>
      </c>
      <c r="O655" s="21" t="s">
        <v>724</v>
      </c>
    </row>
    <row r="656" spans="1:15" s="6" customFormat="1" ht="15.95" customHeight="1" outlineLevel="2">
      <c r="A656" s="20">
        <v>29</v>
      </c>
      <c r="B656" s="20" t="s">
        <v>23</v>
      </c>
      <c r="C656" s="21" t="s">
        <v>24</v>
      </c>
      <c r="D656" s="22">
        <v>30361477</v>
      </c>
      <c r="E656" s="21" t="s">
        <v>446</v>
      </c>
      <c r="F656" s="23">
        <v>397041000</v>
      </c>
      <c r="G656" s="10">
        <v>0</v>
      </c>
      <c r="H656" s="10">
        <v>40968894</v>
      </c>
      <c r="I656" s="10">
        <v>0</v>
      </c>
      <c r="J656" s="10">
        <v>0</v>
      </c>
      <c r="K656" s="10">
        <v>0</v>
      </c>
      <c r="L656" s="10">
        <v>40968894</v>
      </c>
      <c r="M656" s="10">
        <v>356072106</v>
      </c>
      <c r="N656" s="11" t="s">
        <v>41</v>
      </c>
      <c r="O656" s="21" t="s">
        <v>724</v>
      </c>
    </row>
    <row r="657" spans="1:15" ht="18.75" customHeight="1" outlineLevel="1">
      <c r="A657" s="26"/>
      <c r="B657" s="26"/>
      <c r="C657" s="14"/>
      <c r="D657" s="27"/>
      <c r="E657" s="199" t="s">
        <v>760</v>
      </c>
      <c r="F657" s="201">
        <v>1154489000</v>
      </c>
      <c r="G657" s="201">
        <v>0</v>
      </c>
      <c r="H657" s="201">
        <v>502317893</v>
      </c>
      <c r="I657" s="201">
        <v>0</v>
      </c>
      <c r="J657" s="201">
        <v>0</v>
      </c>
      <c r="K657" s="201">
        <v>0</v>
      </c>
      <c r="L657" s="201">
        <v>502317893</v>
      </c>
      <c r="M657" s="201">
        <v>652171107</v>
      </c>
      <c r="N657" s="30"/>
      <c r="O657" s="7"/>
    </row>
    <row r="658" spans="1:15" ht="18.75" customHeight="1" outlineLevel="1">
      <c r="A658" s="26"/>
      <c r="B658" s="26"/>
      <c r="C658" s="14"/>
      <c r="D658" s="27"/>
      <c r="E658" s="14"/>
      <c r="F658" s="28"/>
      <c r="G658" s="29"/>
      <c r="H658" s="29"/>
      <c r="I658" s="29"/>
      <c r="J658" s="29"/>
      <c r="K658" s="29"/>
      <c r="L658" s="29"/>
      <c r="M658" s="29"/>
      <c r="N658" s="30"/>
      <c r="O658" s="7"/>
    </row>
    <row r="659" spans="1:15" s="285" customFormat="1" ht="24.75" customHeight="1" outlineLevel="1">
      <c r="A659" s="278"/>
      <c r="B659" s="278"/>
      <c r="C659" s="280"/>
      <c r="D659" s="279"/>
      <c r="E659" s="281" t="s">
        <v>597</v>
      </c>
      <c r="F659" s="282">
        <v>3161075191</v>
      </c>
      <c r="G659" s="282">
        <v>286588295</v>
      </c>
      <c r="H659" s="282">
        <v>1934013682</v>
      </c>
      <c r="I659" s="282">
        <v>156739903</v>
      </c>
      <c r="J659" s="282">
        <v>328709904</v>
      </c>
      <c r="K659" s="282">
        <v>485449807</v>
      </c>
      <c r="L659" s="282">
        <v>1448563875</v>
      </c>
      <c r="M659" s="282">
        <v>940473214</v>
      </c>
      <c r="N659" s="286"/>
      <c r="O659" s="284"/>
    </row>
    <row r="660" spans="1:15" ht="18.75" customHeight="1" outlineLevel="1">
      <c r="A660" s="26"/>
      <c r="B660" s="26"/>
      <c r="C660" s="14"/>
      <c r="D660" s="27"/>
      <c r="E660" s="14"/>
      <c r="F660" s="28"/>
      <c r="G660" s="29"/>
      <c r="H660" s="29"/>
      <c r="I660" s="29"/>
      <c r="J660" s="29"/>
      <c r="K660" s="29"/>
      <c r="L660" s="29"/>
      <c r="M660" s="29"/>
      <c r="N660" s="30"/>
      <c r="O660" s="7"/>
    </row>
    <row r="661" spans="1:15" ht="26.25" customHeight="1" outlineLevel="1">
      <c r="A661" s="26"/>
      <c r="B661" s="26"/>
      <c r="C661" s="14"/>
      <c r="D661" s="27"/>
      <c r="E661" s="32" t="s">
        <v>447</v>
      </c>
      <c r="F661" s="28"/>
      <c r="G661" s="29"/>
      <c r="H661" s="29"/>
      <c r="I661" s="29"/>
      <c r="J661" s="29"/>
      <c r="K661" s="29"/>
      <c r="L661" s="29"/>
      <c r="M661" s="29"/>
      <c r="N661" s="30"/>
      <c r="O661" s="7"/>
    </row>
    <row r="662" spans="1:15" ht="18.75" customHeight="1" outlineLevel="1">
      <c r="A662" s="26"/>
      <c r="B662" s="26"/>
      <c r="C662" s="14"/>
      <c r="D662" s="27"/>
      <c r="E662" s="198" t="s">
        <v>766</v>
      </c>
      <c r="F662" s="28"/>
      <c r="G662" s="29"/>
      <c r="H662" s="29"/>
      <c r="I662" s="29"/>
      <c r="J662" s="29"/>
      <c r="K662" s="29"/>
      <c r="L662" s="29"/>
      <c r="M662" s="29"/>
      <c r="N662" s="30"/>
      <c r="O662" s="7"/>
    </row>
    <row r="663" spans="1:15" s="6" customFormat="1" ht="15.95" customHeight="1" outlineLevel="2">
      <c r="A663" s="20">
        <v>31</v>
      </c>
      <c r="B663" s="20" t="s">
        <v>185</v>
      </c>
      <c r="C663" s="21" t="s">
        <v>59</v>
      </c>
      <c r="D663" s="22">
        <v>30116040</v>
      </c>
      <c r="E663" s="21" t="s">
        <v>450</v>
      </c>
      <c r="F663" s="23">
        <v>43998000</v>
      </c>
      <c r="G663" s="10">
        <v>35173080</v>
      </c>
      <c r="H663" s="10">
        <v>8824920</v>
      </c>
      <c r="I663" s="10">
        <v>0</v>
      </c>
      <c r="J663" s="10">
        <v>0</v>
      </c>
      <c r="K663" s="10">
        <v>0</v>
      </c>
      <c r="L663" s="10">
        <v>8824920</v>
      </c>
      <c r="M663" s="10">
        <v>0</v>
      </c>
      <c r="N663" s="11" t="s">
        <v>27</v>
      </c>
      <c r="O663" s="21" t="s">
        <v>723</v>
      </c>
    </row>
    <row r="664" spans="1:15" s="6" customFormat="1" ht="17.25" customHeight="1" outlineLevel="2">
      <c r="A664" s="20">
        <v>33</v>
      </c>
      <c r="B664" s="20" t="s">
        <v>54</v>
      </c>
      <c r="C664" s="21" t="s">
        <v>24</v>
      </c>
      <c r="D664" s="22" t="s">
        <v>54</v>
      </c>
      <c r="E664" s="21" t="s">
        <v>55</v>
      </c>
      <c r="F664" s="23">
        <v>200000000</v>
      </c>
      <c r="G664" s="10">
        <v>0</v>
      </c>
      <c r="H664" s="276">
        <v>200000000</v>
      </c>
      <c r="I664" s="10">
        <v>73138897</v>
      </c>
      <c r="J664" s="10">
        <v>0</v>
      </c>
      <c r="K664" s="10">
        <v>73138897</v>
      </c>
      <c r="L664" s="10">
        <v>126861103</v>
      </c>
      <c r="M664" s="10">
        <v>0</v>
      </c>
      <c r="N664" s="11" t="s">
        <v>56</v>
      </c>
      <c r="O664" s="21" t="s">
        <v>723</v>
      </c>
    </row>
    <row r="665" spans="1:15" s="6" customFormat="1" ht="15.95" customHeight="1" outlineLevel="2">
      <c r="A665" s="20">
        <v>31</v>
      </c>
      <c r="B665" s="20" t="s">
        <v>185</v>
      </c>
      <c r="C665" s="21" t="s">
        <v>24</v>
      </c>
      <c r="D665" s="22">
        <v>30115295</v>
      </c>
      <c r="E665" s="21" t="s">
        <v>448</v>
      </c>
      <c r="F665" s="23">
        <v>788374000</v>
      </c>
      <c r="G665" s="10">
        <v>622243006</v>
      </c>
      <c r="H665" s="10">
        <v>166130994</v>
      </c>
      <c r="I665" s="10">
        <v>0</v>
      </c>
      <c r="J665" s="10">
        <v>0</v>
      </c>
      <c r="K665" s="10">
        <v>0</v>
      </c>
      <c r="L665" s="10">
        <v>166130994</v>
      </c>
      <c r="M665" s="10">
        <v>0</v>
      </c>
      <c r="N665" s="11" t="s">
        <v>27</v>
      </c>
      <c r="O665" s="21" t="s">
        <v>725</v>
      </c>
    </row>
    <row r="666" spans="1:15" ht="18.75" customHeight="1" outlineLevel="1">
      <c r="A666" s="26"/>
      <c r="B666" s="26"/>
      <c r="C666" s="14"/>
      <c r="D666" s="27"/>
      <c r="E666" s="199" t="s">
        <v>768</v>
      </c>
      <c r="F666" s="201">
        <v>1032372000</v>
      </c>
      <c r="G666" s="201">
        <v>657416086</v>
      </c>
      <c r="H666" s="201">
        <v>374955914</v>
      </c>
      <c r="I666" s="201">
        <v>73138897</v>
      </c>
      <c r="J666" s="201">
        <v>0</v>
      </c>
      <c r="K666" s="201">
        <v>73138897</v>
      </c>
      <c r="L666" s="201">
        <v>301817017</v>
      </c>
      <c r="M666" s="201">
        <v>0</v>
      </c>
      <c r="N666" s="30"/>
      <c r="O666" s="7"/>
    </row>
    <row r="667" spans="1:15" ht="18.75" customHeight="1" outlineLevel="1">
      <c r="A667" s="26"/>
      <c r="B667" s="26"/>
      <c r="C667" s="14"/>
      <c r="D667" s="27"/>
      <c r="E667" s="14"/>
      <c r="F667" s="28"/>
      <c r="G667" s="29"/>
      <c r="H667" s="29"/>
      <c r="I667" s="29"/>
      <c r="J667" s="29"/>
      <c r="K667" s="29"/>
      <c r="L667" s="29"/>
      <c r="M667" s="29"/>
      <c r="N667" s="30"/>
      <c r="O667" s="7"/>
    </row>
    <row r="668" spans="1:15" ht="18.75" customHeight="1" outlineLevel="1">
      <c r="A668" s="26"/>
      <c r="B668" s="26"/>
      <c r="C668" s="14"/>
      <c r="D668" s="27"/>
      <c r="E668" s="198" t="s">
        <v>765</v>
      </c>
      <c r="F668" s="28"/>
      <c r="G668" s="29"/>
      <c r="H668" s="29"/>
      <c r="I668" s="29"/>
      <c r="J668" s="29"/>
      <c r="K668" s="29"/>
      <c r="L668" s="29"/>
      <c r="M668" s="29"/>
      <c r="N668" s="30"/>
      <c r="O668" s="7"/>
    </row>
    <row r="669" spans="1:15" s="6" customFormat="1" ht="15.95" customHeight="1" outlineLevel="2">
      <c r="A669" s="20">
        <v>22</v>
      </c>
      <c r="B669" s="20" t="s">
        <v>31</v>
      </c>
      <c r="C669" s="21" t="s">
        <v>24</v>
      </c>
      <c r="D669" s="22">
        <v>30474713</v>
      </c>
      <c r="E669" s="21" t="s">
        <v>451</v>
      </c>
      <c r="F669" s="23">
        <v>130000000</v>
      </c>
      <c r="G669" s="10">
        <v>0</v>
      </c>
      <c r="H669" s="10">
        <v>45000000</v>
      </c>
      <c r="I669" s="10">
        <v>0</v>
      </c>
      <c r="J669" s="10">
        <v>0</v>
      </c>
      <c r="K669" s="10">
        <v>0</v>
      </c>
      <c r="L669" s="10">
        <v>45000000</v>
      </c>
      <c r="M669" s="10">
        <v>85000000</v>
      </c>
      <c r="N669" s="11" t="s">
        <v>41</v>
      </c>
      <c r="O669" s="21" t="s">
        <v>722</v>
      </c>
    </row>
    <row r="670" spans="1:15" s="6" customFormat="1" ht="15.95" customHeight="1" outlineLevel="2">
      <c r="A670" s="20">
        <v>29</v>
      </c>
      <c r="B670" s="20" t="s">
        <v>31</v>
      </c>
      <c r="C670" s="21" t="s">
        <v>24</v>
      </c>
      <c r="D670" s="22">
        <v>40001465</v>
      </c>
      <c r="E670" s="22" t="s">
        <v>452</v>
      </c>
      <c r="F670" s="23">
        <v>84285000</v>
      </c>
      <c r="G670" s="10">
        <v>0</v>
      </c>
      <c r="H670" s="10">
        <v>84285000</v>
      </c>
      <c r="I670" s="10">
        <v>0</v>
      </c>
      <c r="J670" s="10">
        <v>0</v>
      </c>
      <c r="K670" s="10">
        <v>0</v>
      </c>
      <c r="L670" s="10">
        <v>84285000</v>
      </c>
      <c r="M670" s="10">
        <v>0</v>
      </c>
      <c r="N670" s="11" t="s">
        <v>41</v>
      </c>
      <c r="O670" s="21" t="s">
        <v>722</v>
      </c>
    </row>
    <row r="671" spans="1:15" ht="18.75" customHeight="1" outlineLevel="1">
      <c r="A671" s="26"/>
      <c r="B671" s="26"/>
      <c r="C671" s="14"/>
      <c r="D671" s="27"/>
      <c r="E671" s="199" t="s">
        <v>767</v>
      </c>
      <c r="F671" s="201">
        <v>214285000</v>
      </c>
      <c r="G671" s="201">
        <v>0</v>
      </c>
      <c r="H671" s="201">
        <v>129285000</v>
      </c>
      <c r="I671" s="201">
        <v>0</v>
      </c>
      <c r="J671" s="201">
        <v>0</v>
      </c>
      <c r="K671" s="201">
        <v>0</v>
      </c>
      <c r="L671" s="201">
        <v>129285000</v>
      </c>
      <c r="M671" s="201">
        <v>85000000</v>
      </c>
      <c r="N671" s="30"/>
      <c r="O671" s="7"/>
    </row>
    <row r="672" spans="1:15" ht="18.75" customHeight="1" outlineLevel="1">
      <c r="A672" s="26"/>
      <c r="B672" s="26"/>
      <c r="C672" s="14"/>
      <c r="D672" s="27"/>
      <c r="E672" s="14"/>
      <c r="F672" s="28"/>
      <c r="G672" s="29"/>
      <c r="H672" s="29"/>
      <c r="I672" s="29"/>
      <c r="J672" s="29"/>
      <c r="K672" s="29"/>
      <c r="L672" s="29"/>
      <c r="M672" s="29"/>
      <c r="N672" s="30"/>
      <c r="O672" s="7"/>
    </row>
    <row r="673" spans="1:15" ht="18.75" customHeight="1" outlineLevel="1">
      <c r="A673" s="26"/>
      <c r="B673" s="26"/>
      <c r="C673" s="14"/>
      <c r="D673" s="27"/>
      <c r="E673" s="198" t="s">
        <v>759</v>
      </c>
      <c r="F673" s="28"/>
      <c r="G673" s="29"/>
      <c r="H673" s="29"/>
      <c r="I673" s="29"/>
      <c r="J673" s="29"/>
      <c r="K673" s="29"/>
      <c r="L673" s="29"/>
      <c r="M673" s="29"/>
      <c r="N673" s="30"/>
      <c r="O673" s="7"/>
    </row>
    <row r="674" spans="1:15" s="6" customFormat="1" ht="15.95" customHeight="1" outlineLevel="2">
      <c r="A674" s="20">
        <v>31</v>
      </c>
      <c r="B674" s="20" t="s">
        <v>31</v>
      </c>
      <c r="C674" s="21" t="s">
        <v>24</v>
      </c>
      <c r="D674" s="22">
        <v>30487244</v>
      </c>
      <c r="E674" s="21" t="s">
        <v>453</v>
      </c>
      <c r="F674" s="23">
        <v>68105000</v>
      </c>
      <c r="G674" s="10">
        <v>0</v>
      </c>
      <c r="H674" s="10">
        <v>68105000</v>
      </c>
      <c r="I674" s="10">
        <v>0</v>
      </c>
      <c r="J674" s="10">
        <v>0</v>
      </c>
      <c r="K674" s="10">
        <v>0</v>
      </c>
      <c r="L674" s="10">
        <v>68105000</v>
      </c>
      <c r="M674" s="10">
        <v>0</v>
      </c>
      <c r="N674" s="11" t="s">
        <v>41</v>
      </c>
      <c r="O674" s="21" t="s">
        <v>724</v>
      </c>
    </row>
    <row r="675" spans="1:15" s="6" customFormat="1" ht="15.95" customHeight="1" outlineLevel="2">
      <c r="A675" s="20">
        <v>31</v>
      </c>
      <c r="B675" s="20" t="s">
        <v>23</v>
      </c>
      <c r="C675" s="21" t="s">
        <v>24</v>
      </c>
      <c r="D675" s="22">
        <v>30135233</v>
      </c>
      <c r="E675" s="21" t="s">
        <v>456</v>
      </c>
      <c r="F675" s="23">
        <v>2216629000</v>
      </c>
      <c r="G675" s="10">
        <v>0</v>
      </c>
      <c r="H675" s="10">
        <v>147041525</v>
      </c>
      <c r="I675" s="10">
        <v>0</v>
      </c>
      <c r="J675" s="10">
        <v>0</v>
      </c>
      <c r="K675" s="10">
        <v>0</v>
      </c>
      <c r="L675" s="10">
        <v>147041525</v>
      </c>
      <c r="M675" s="10">
        <v>2069587475</v>
      </c>
      <c r="N675" s="11" t="s">
        <v>27</v>
      </c>
      <c r="O675" s="21" t="s">
        <v>724</v>
      </c>
    </row>
    <row r="676" spans="1:15" ht="18.75" customHeight="1" outlineLevel="1">
      <c r="A676" s="26"/>
      <c r="B676" s="26"/>
      <c r="C676" s="14"/>
      <c r="D676" s="27"/>
      <c r="E676" s="199" t="s">
        <v>760</v>
      </c>
      <c r="F676" s="201">
        <v>2284734000</v>
      </c>
      <c r="G676" s="201">
        <v>0</v>
      </c>
      <c r="H676" s="201">
        <v>215146525</v>
      </c>
      <c r="I676" s="201">
        <v>0</v>
      </c>
      <c r="J676" s="201">
        <v>0</v>
      </c>
      <c r="K676" s="201">
        <v>0</v>
      </c>
      <c r="L676" s="201">
        <v>215146525</v>
      </c>
      <c r="M676" s="201">
        <v>2069587475</v>
      </c>
      <c r="N676" s="30"/>
      <c r="O676" s="7"/>
    </row>
    <row r="677" spans="1:15" ht="18.75" customHeight="1" outlineLevel="1">
      <c r="A677" s="26"/>
      <c r="B677" s="26"/>
      <c r="C677" s="14"/>
      <c r="D677" s="27"/>
      <c r="E677" s="14"/>
      <c r="F677" s="28"/>
      <c r="G677" s="29"/>
      <c r="H677" s="29"/>
      <c r="I677" s="29"/>
      <c r="J677" s="29"/>
      <c r="K677" s="29"/>
      <c r="L677" s="29"/>
      <c r="M677" s="29"/>
      <c r="N677" s="30"/>
      <c r="O677" s="7"/>
    </row>
    <row r="678" spans="1:15" s="285" customFormat="1" ht="24.75" customHeight="1" outlineLevel="1">
      <c r="A678" s="278"/>
      <c r="B678" s="278"/>
      <c r="C678" s="280"/>
      <c r="D678" s="279"/>
      <c r="E678" s="281" t="s">
        <v>598</v>
      </c>
      <c r="F678" s="282">
        <v>3531391000</v>
      </c>
      <c r="G678" s="282">
        <v>657416086</v>
      </c>
      <c r="H678" s="282">
        <v>719387439</v>
      </c>
      <c r="I678" s="282">
        <v>73138897</v>
      </c>
      <c r="J678" s="282">
        <v>0</v>
      </c>
      <c r="K678" s="282">
        <v>73138897</v>
      </c>
      <c r="L678" s="282">
        <v>646248542</v>
      </c>
      <c r="M678" s="282">
        <v>2154587475</v>
      </c>
      <c r="N678" s="286"/>
      <c r="O678" s="284"/>
    </row>
    <row r="679" spans="1:15" ht="18.75" customHeight="1" outlineLevel="1">
      <c r="A679" s="26"/>
      <c r="B679" s="26"/>
      <c r="C679" s="14"/>
      <c r="D679" s="27"/>
      <c r="E679" s="14"/>
      <c r="F679" s="28"/>
      <c r="G679" s="29"/>
      <c r="H679" s="29"/>
      <c r="I679" s="29"/>
      <c r="J679" s="29"/>
      <c r="K679" s="29"/>
      <c r="L679" s="29"/>
      <c r="M679" s="29"/>
      <c r="N679" s="30"/>
      <c r="O679" s="7"/>
    </row>
    <row r="680" spans="1:15" ht="21" customHeight="1" outlineLevel="1">
      <c r="A680" s="26"/>
      <c r="B680" s="26"/>
      <c r="C680" s="14"/>
      <c r="D680" s="27"/>
      <c r="E680" s="33" t="s">
        <v>123</v>
      </c>
      <c r="F680" s="28"/>
      <c r="G680" s="29"/>
      <c r="H680" s="29"/>
      <c r="I680" s="29"/>
      <c r="J680" s="29"/>
      <c r="K680" s="29"/>
      <c r="L680" s="29"/>
      <c r="M680" s="29"/>
      <c r="N680" s="30"/>
      <c r="O680" s="7"/>
    </row>
    <row r="681" spans="1:15" ht="18.75" customHeight="1" outlineLevel="1">
      <c r="A681" s="26"/>
      <c r="B681" s="26"/>
      <c r="C681" s="14"/>
      <c r="D681" s="27"/>
      <c r="E681" s="198" t="s">
        <v>766</v>
      </c>
      <c r="F681" s="28"/>
      <c r="G681" s="29"/>
      <c r="H681" s="29"/>
      <c r="I681" s="29"/>
      <c r="J681" s="29"/>
      <c r="K681" s="29"/>
      <c r="L681" s="29"/>
      <c r="M681" s="29"/>
      <c r="N681" s="30"/>
      <c r="O681" s="7"/>
    </row>
    <row r="682" spans="1:15" s="6" customFormat="1" ht="15.95" customHeight="1" outlineLevel="2">
      <c r="A682" s="20">
        <v>31</v>
      </c>
      <c r="B682" s="20" t="s">
        <v>185</v>
      </c>
      <c r="C682" s="21" t="s">
        <v>24</v>
      </c>
      <c r="D682" s="22">
        <v>30342673</v>
      </c>
      <c r="E682" s="21" t="s">
        <v>458</v>
      </c>
      <c r="F682" s="23">
        <v>9788091000</v>
      </c>
      <c r="G682" s="10">
        <v>123236993</v>
      </c>
      <c r="H682" s="276">
        <v>500000000</v>
      </c>
      <c r="I682" s="10">
        <v>3076457</v>
      </c>
      <c r="J682" s="10">
        <v>0</v>
      </c>
      <c r="K682" s="10">
        <v>3076457</v>
      </c>
      <c r="L682" s="10">
        <v>496923543</v>
      </c>
      <c r="M682" s="10">
        <v>9164854007</v>
      </c>
      <c r="N682" s="11" t="s">
        <v>27</v>
      </c>
      <c r="O682" s="21" t="s">
        <v>723</v>
      </c>
    </row>
    <row r="683" spans="1:15" s="6" customFormat="1" ht="15.95" customHeight="1" outlineLevel="2">
      <c r="A683" s="20">
        <v>29</v>
      </c>
      <c r="B683" s="20" t="s">
        <v>31</v>
      </c>
      <c r="C683" s="21" t="s">
        <v>24</v>
      </c>
      <c r="D683" s="22">
        <v>30428989</v>
      </c>
      <c r="E683" s="21" t="s">
        <v>599</v>
      </c>
      <c r="F683" s="23">
        <v>452484840</v>
      </c>
      <c r="G683" s="10">
        <v>451230101</v>
      </c>
      <c r="H683" s="10">
        <v>1254739</v>
      </c>
      <c r="I683" s="10">
        <v>0</v>
      </c>
      <c r="J683" s="10">
        <v>0</v>
      </c>
      <c r="K683" s="10">
        <v>0</v>
      </c>
      <c r="L683" s="10">
        <v>1254739</v>
      </c>
      <c r="M683" s="10">
        <v>0</v>
      </c>
      <c r="N683" s="11" t="s">
        <v>41</v>
      </c>
      <c r="O683" s="21" t="s">
        <v>723</v>
      </c>
    </row>
    <row r="684" spans="1:15" s="6" customFormat="1" ht="15.95" customHeight="1" outlineLevel="2">
      <c r="A684" s="20">
        <v>31</v>
      </c>
      <c r="B684" s="20" t="s">
        <v>195</v>
      </c>
      <c r="C684" s="21" t="s">
        <v>59</v>
      </c>
      <c r="D684" s="22">
        <v>30447539</v>
      </c>
      <c r="E684" s="21" t="s">
        <v>459</v>
      </c>
      <c r="F684" s="23">
        <v>202764000</v>
      </c>
      <c r="G684" s="10">
        <v>220000</v>
      </c>
      <c r="H684" s="10">
        <v>202544000</v>
      </c>
      <c r="I684" s="10">
        <v>140366668</v>
      </c>
      <c r="J684" s="10">
        <v>0</v>
      </c>
      <c r="K684" s="10">
        <v>140366668</v>
      </c>
      <c r="L684" s="10">
        <v>62177332</v>
      </c>
      <c r="M684" s="10">
        <v>0</v>
      </c>
      <c r="N684" s="11" t="s">
        <v>41</v>
      </c>
      <c r="O684" s="21" t="s">
        <v>723</v>
      </c>
    </row>
    <row r="685" spans="1:15" s="6" customFormat="1" ht="15.95" customHeight="1" outlineLevel="2">
      <c r="A685" s="20">
        <v>24</v>
      </c>
      <c r="B685" s="20" t="s">
        <v>97</v>
      </c>
      <c r="C685" s="21" t="s">
        <v>24</v>
      </c>
      <c r="D685" s="22">
        <v>30322174</v>
      </c>
      <c r="E685" s="21" t="s">
        <v>721</v>
      </c>
      <c r="F685" s="23">
        <v>1015523745</v>
      </c>
      <c r="G685" s="10">
        <v>630744140</v>
      </c>
      <c r="H685" s="10">
        <v>160000000</v>
      </c>
      <c r="I685" s="10">
        <v>71595317</v>
      </c>
      <c r="J685" s="10">
        <v>0</v>
      </c>
      <c r="K685" s="10">
        <v>71595317</v>
      </c>
      <c r="L685" s="10">
        <v>88404683</v>
      </c>
      <c r="M685" s="10">
        <v>224779605</v>
      </c>
      <c r="N685" s="11" t="s">
        <v>477</v>
      </c>
      <c r="O685" s="21" t="s">
        <v>723</v>
      </c>
    </row>
    <row r="686" spans="1:15" ht="18.75" customHeight="1" outlineLevel="1">
      <c r="A686" s="26"/>
      <c r="B686" s="26"/>
      <c r="C686" s="14"/>
      <c r="D686" s="27"/>
      <c r="E686" s="199" t="s">
        <v>768</v>
      </c>
      <c r="F686" s="201">
        <v>11458863585</v>
      </c>
      <c r="G686" s="201">
        <v>1205431234</v>
      </c>
      <c r="H686" s="201">
        <v>863798739</v>
      </c>
      <c r="I686" s="201">
        <v>215038442</v>
      </c>
      <c r="J686" s="201">
        <v>0</v>
      </c>
      <c r="K686" s="201">
        <v>215038442</v>
      </c>
      <c r="L686" s="201">
        <v>648760297</v>
      </c>
      <c r="M686" s="201">
        <v>9389633612</v>
      </c>
      <c r="N686" s="30"/>
      <c r="O686" s="7"/>
    </row>
    <row r="687" spans="1:15" ht="18.75" customHeight="1" outlineLevel="1">
      <c r="A687" s="26"/>
      <c r="B687" s="26"/>
      <c r="C687" s="14"/>
      <c r="D687" s="27"/>
      <c r="E687" s="14"/>
      <c r="F687" s="28"/>
      <c r="G687" s="29"/>
      <c r="H687" s="29"/>
      <c r="I687" s="29"/>
      <c r="J687" s="29"/>
      <c r="K687" s="29"/>
      <c r="L687" s="29"/>
      <c r="M687" s="29"/>
      <c r="N687" s="30"/>
      <c r="O687" s="7"/>
    </row>
    <row r="688" spans="1:15" ht="18.75" customHeight="1" outlineLevel="1">
      <c r="A688" s="26"/>
      <c r="B688" s="26"/>
      <c r="C688" s="14"/>
      <c r="D688" s="27"/>
      <c r="E688" s="198" t="s">
        <v>765</v>
      </c>
      <c r="F688" s="28"/>
      <c r="G688" s="29"/>
      <c r="H688" s="29"/>
      <c r="I688" s="29"/>
      <c r="J688" s="29"/>
      <c r="K688" s="29"/>
      <c r="L688" s="29"/>
      <c r="M688" s="29"/>
      <c r="N688" s="30"/>
      <c r="O688" s="7"/>
    </row>
    <row r="689" spans="1:15" s="6" customFormat="1" ht="15.95" customHeight="1" outlineLevel="2">
      <c r="A689" s="20">
        <v>31</v>
      </c>
      <c r="B689" s="20" t="s">
        <v>185</v>
      </c>
      <c r="C689" s="21" t="s">
        <v>24</v>
      </c>
      <c r="D689" s="22">
        <v>30342679</v>
      </c>
      <c r="E689" s="21" t="s">
        <v>462</v>
      </c>
      <c r="F689" s="23">
        <v>4554317000</v>
      </c>
      <c r="G689" s="10">
        <v>0</v>
      </c>
      <c r="H689" s="276">
        <v>600000000</v>
      </c>
      <c r="I689" s="10">
        <v>0</v>
      </c>
      <c r="J689" s="10">
        <v>0</v>
      </c>
      <c r="K689" s="10">
        <v>0</v>
      </c>
      <c r="L689" s="10">
        <v>600000000</v>
      </c>
      <c r="M689" s="10">
        <v>3954317000</v>
      </c>
      <c r="N689" s="11" t="s">
        <v>41</v>
      </c>
      <c r="O689" s="21" t="s">
        <v>722</v>
      </c>
    </row>
    <row r="690" spans="1:15" s="6" customFormat="1" ht="15.95" customHeight="1" outlineLevel="2">
      <c r="A690" s="20">
        <v>31</v>
      </c>
      <c r="B690" s="20" t="s">
        <v>185</v>
      </c>
      <c r="C690" s="21" t="s">
        <v>24</v>
      </c>
      <c r="D690" s="22">
        <v>30371674</v>
      </c>
      <c r="E690" s="21" t="s">
        <v>460</v>
      </c>
      <c r="F690" s="23">
        <v>2400000000</v>
      </c>
      <c r="G690" s="10">
        <v>0</v>
      </c>
      <c r="H690" s="276">
        <v>500000000</v>
      </c>
      <c r="I690" s="10">
        <v>0</v>
      </c>
      <c r="J690" s="10">
        <v>0</v>
      </c>
      <c r="K690" s="10">
        <v>0</v>
      </c>
      <c r="L690" s="10">
        <v>500000000</v>
      </c>
      <c r="M690" s="10">
        <v>1900000000</v>
      </c>
      <c r="N690" s="11" t="s">
        <v>27</v>
      </c>
      <c r="O690" s="21" t="s">
        <v>722</v>
      </c>
    </row>
    <row r="691" spans="1:15" s="6" customFormat="1" ht="15.95" customHeight="1" outlineLevel="2">
      <c r="A691" s="20">
        <v>29</v>
      </c>
      <c r="B691" s="20" t="s">
        <v>23</v>
      </c>
      <c r="C691" s="21" t="s">
        <v>24</v>
      </c>
      <c r="D691" s="22">
        <v>30468387</v>
      </c>
      <c r="E691" s="21" t="s">
        <v>464</v>
      </c>
      <c r="F691" s="23">
        <v>190995000</v>
      </c>
      <c r="G691" s="10">
        <v>0</v>
      </c>
      <c r="H691" s="10">
        <v>190995000</v>
      </c>
      <c r="I691" s="10">
        <v>0</v>
      </c>
      <c r="J691" s="10">
        <v>0</v>
      </c>
      <c r="K691" s="10">
        <v>0</v>
      </c>
      <c r="L691" s="10">
        <v>190995000</v>
      </c>
      <c r="M691" s="10">
        <v>0</v>
      </c>
      <c r="N691" s="11" t="s">
        <v>41</v>
      </c>
      <c r="O691" s="21" t="s">
        <v>722</v>
      </c>
    </row>
    <row r="692" spans="1:15" ht="18.75" customHeight="1" outlineLevel="1">
      <c r="A692" s="26"/>
      <c r="B692" s="26"/>
      <c r="C692" s="14"/>
      <c r="D692" s="27"/>
      <c r="E692" s="199" t="s">
        <v>767</v>
      </c>
      <c r="F692" s="201">
        <v>7145312000</v>
      </c>
      <c r="G692" s="201">
        <v>0</v>
      </c>
      <c r="H692" s="201">
        <v>1290995000</v>
      </c>
      <c r="I692" s="201">
        <v>0</v>
      </c>
      <c r="J692" s="201">
        <v>0</v>
      </c>
      <c r="K692" s="201">
        <v>0</v>
      </c>
      <c r="L692" s="201">
        <v>1290995000</v>
      </c>
      <c r="M692" s="201">
        <v>5854317000</v>
      </c>
      <c r="N692" s="30"/>
      <c r="O692" s="7"/>
    </row>
    <row r="693" spans="1:15" ht="18.75" customHeight="1" outlineLevel="1">
      <c r="A693" s="26"/>
      <c r="B693" s="26"/>
      <c r="C693" s="14"/>
      <c r="D693" s="27"/>
      <c r="E693" s="14"/>
      <c r="F693" s="28"/>
      <c r="G693" s="29"/>
      <c r="H693" s="29"/>
      <c r="I693" s="29"/>
      <c r="J693" s="29"/>
      <c r="K693" s="29"/>
      <c r="L693" s="29"/>
      <c r="M693" s="29"/>
      <c r="N693" s="30"/>
      <c r="O693" s="7"/>
    </row>
    <row r="694" spans="1:15" ht="18.75" customHeight="1" outlineLevel="1">
      <c r="A694" s="26"/>
      <c r="B694" s="26"/>
      <c r="C694" s="14"/>
      <c r="D694" s="27"/>
      <c r="E694" s="198" t="s">
        <v>759</v>
      </c>
      <c r="F694" s="28"/>
      <c r="G694" s="29"/>
      <c r="H694" s="29"/>
      <c r="I694" s="29"/>
      <c r="J694" s="29"/>
      <c r="K694" s="29"/>
      <c r="L694" s="29"/>
      <c r="M694" s="29"/>
      <c r="N694" s="30"/>
      <c r="O694" s="7"/>
    </row>
    <row r="695" spans="1:15" s="6" customFormat="1" ht="15.95" customHeight="1" outlineLevel="2">
      <c r="A695" s="20">
        <v>29</v>
      </c>
      <c r="B695" s="20" t="s">
        <v>31</v>
      </c>
      <c r="C695" s="21" t="s">
        <v>24</v>
      </c>
      <c r="D695" s="22">
        <v>30398377</v>
      </c>
      <c r="E695" s="21" t="s">
        <v>461</v>
      </c>
      <c r="F695" s="23">
        <v>33689000</v>
      </c>
      <c r="G695" s="10">
        <v>0</v>
      </c>
      <c r="H695" s="10">
        <v>33689000</v>
      </c>
      <c r="I695" s="10">
        <v>0</v>
      </c>
      <c r="J695" s="10">
        <v>0</v>
      </c>
      <c r="K695" s="10">
        <v>0</v>
      </c>
      <c r="L695" s="10">
        <v>33689000</v>
      </c>
      <c r="M695" s="10">
        <v>0</v>
      </c>
      <c r="N695" s="11" t="s">
        <v>41</v>
      </c>
      <c r="O695" s="21" t="s">
        <v>724</v>
      </c>
    </row>
    <row r="696" spans="1:15" s="6" customFormat="1" ht="15.95" customHeight="1" outlineLevel="2">
      <c r="A696" s="20">
        <v>31</v>
      </c>
      <c r="B696" s="20" t="s">
        <v>185</v>
      </c>
      <c r="C696" s="21" t="s">
        <v>24</v>
      </c>
      <c r="D696" s="22">
        <v>30384677</v>
      </c>
      <c r="E696" s="21" t="s">
        <v>463</v>
      </c>
      <c r="F696" s="23">
        <v>25923943000</v>
      </c>
      <c r="G696" s="10">
        <v>0</v>
      </c>
      <c r="H696" s="276">
        <v>500000000</v>
      </c>
      <c r="I696" s="10">
        <v>0</v>
      </c>
      <c r="J696" s="10">
        <v>0</v>
      </c>
      <c r="K696" s="10">
        <v>0</v>
      </c>
      <c r="L696" s="10">
        <v>500000000</v>
      </c>
      <c r="M696" s="10">
        <v>25423943000</v>
      </c>
      <c r="N696" s="11" t="s">
        <v>27</v>
      </c>
      <c r="O696" s="21" t="s">
        <v>724</v>
      </c>
    </row>
    <row r="697" spans="1:15" s="6" customFormat="1" ht="15.95" customHeight="1" outlineLevel="2">
      <c r="A697" s="20">
        <v>31</v>
      </c>
      <c r="B697" s="20" t="s">
        <v>23</v>
      </c>
      <c r="C697" s="21" t="s">
        <v>24</v>
      </c>
      <c r="D697" s="22">
        <v>30468388</v>
      </c>
      <c r="E697" s="21" t="s">
        <v>465</v>
      </c>
      <c r="F697" s="23">
        <v>425541000</v>
      </c>
      <c r="G697" s="10">
        <v>0</v>
      </c>
      <c r="H697" s="10">
        <v>200002000</v>
      </c>
      <c r="I697" s="10">
        <v>0</v>
      </c>
      <c r="J697" s="10">
        <v>0</v>
      </c>
      <c r="K697" s="10">
        <v>0</v>
      </c>
      <c r="L697" s="10">
        <v>200002000</v>
      </c>
      <c r="M697" s="10">
        <v>225539000</v>
      </c>
      <c r="N697" s="11" t="s">
        <v>27</v>
      </c>
      <c r="O697" s="21" t="s">
        <v>724</v>
      </c>
    </row>
    <row r="698" spans="1:15" s="6" customFormat="1" ht="15.95" customHeight="1" outlineLevel="2">
      <c r="A698" s="20">
        <v>31</v>
      </c>
      <c r="B698" s="20" t="s">
        <v>23</v>
      </c>
      <c r="C698" s="21" t="s">
        <v>24</v>
      </c>
      <c r="D698" s="22">
        <v>30458729</v>
      </c>
      <c r="E698" s="21" t="s">
        <v>466</v>
      </c>
      <c r="F698" s="23">
        <v>742950000</v>
      </c>
      <c r="G698" s="10">
        <v>0</v>
      </c>
      <c r="H698" s="276">
        <v>323000000</v>
      </c>
      <c r="I698" s="10">
        <v>0</v>
      </c>
      <c r="J698" s="10">
        <v>0</v>
      </c>
      <c r="K698" s="10">
        <v>0</v>
      </c>
      <c r="L698" s="10">
        <v>323000000</v>
      </c>
      <c r="M698" s="10">
        <v>419950000</v>
      </c>
      <c r="N698" s="11" t="s">
        <v>27</v>
      </c>
      <c r="O698" s="21" t="s">
        <v>724</v>
      </c>
    </row>
    <row r="699" spans="1:15" ht="18.75" customHeight="1" outlineLevel="1">
      <c r="A699" s="26"/>
      <c r="B699" s="26"/>
      <c r="C699" s="14"/>
      <c r="D699" s="27"/>
      <c r="E699" s="199" t="s">
        <v>760</v>
      </c>
      <c r="F699" s="201">
        <v>27126123000</v>
      </c>
      <c r="G699" s="201">
        <v>0</v>
      </c>
      <c r="H699" s="201">
        <v>1056691000</v>
      </c>
      <c r="I699" s="201">
        <v>0</v>
      </c>
      <c r="J699" s="201">
        <v>0</v>
      </c>
      <c r="K699" s="201">
        <v>0</v>
      </c>
      <c r="L699" s="201">
        <v>1056691000</v>
      </c>
      <c r="M699" s="201">
        <v>26069432000</v>
      </c>
      <c r="N699" s="30"/>
      <c r="O699" s="7"/>
    </row>
    <row r="700" spans="1:15" ht="18.75" customHeight="1" outlineLevel="1">
      <c r="A700" s="26"/>
      <c r="B700" s="26"/>
      <c r="C700" s="14"/>
      <c r="D700" s="27"/>
      <c r="E700" s="14"/>
      <c r="F700" s="28"/>
      <c r="G700" s="29"/>
      <c r="H700" s="29"/>
      <c r="I700" s="29"/>
      <c r="J700" s="29"/>
      <c r="K700" s="29"/>
      <c r="L700" s="29"/>
      <c r="M700" s="29"/>
      <c r="N700" s="30"/>
      <c r="O700" s="7"/>
    </row>
    <row r="701" spans="1:15" s="285" customFormat="1" ht="24.75" customHeight="1" outlineLevel="1">
      <c r="A701" s="278"/>
      <c r="B701" s="278"/>
      <c r="C701" s="280"/>
      <c r="D701" s="279"/>
      <c r="E701" s="281" t="s">
        <v>594</v>
      </c>
      <c r="F701" s="282">
        <v>45730298585</v>
      </c>
      <c r="G701" s="282">
        <v>1205431234</v>
      </c>
      <c r="H701" s="282">
        <v>3211484739</v>
      </c>
      <c r="I701" s="282">
        <v>215038442</v>
      </c>
      <c r="J701" s="282">
        <v>0</v>
      </c>
      <c r="K701" s="282">
        <v>215038442</v>
      </c>
      <c r="L701" s="282">
        <v>2996446297</v>
      </c>
      <c r="M701" s="282">
        <v>41313382612</v>
      </c>
      <c r="N701" s="286"/>
      <c r="O701" s="284"/>
    </row>
    <row r="702" spans="1:15" ht="18.75" customHeight="1" outlineLevel="1">
      <c r="A702" s="26"/>
      <c r="B702" s="26"/>
      <c r="C702" s="14"/>
      <c r="D702" s="27"/>
      <c r="E702" s="14"/>
      <c r="F702" s="28"/>
      <c r="G702" s="29"/>
      <c r="H702" s="29"/>
      <c r="I702" s="29"/>
      <c r="J702" s="29"/>
      <c r="K702" s="29"/>
      <c r="L702" s="29"/>
      <c r="M702" s="29"/>
      <c r="N702" s="30"/>
      <c r="O702" s="7"/>
    </row>
    <row r="703" spans="1:15" s="285" customFormat="1" ht="24.75" customHeight="1" outlineLevel="1">
      <c r="A703" s="278"/>
      <c r="B703" s="278"/>
      <c r="C703" s="280"/>
      <c r="D703" s="279"/>
      <c r="E703" s="281" t="s">
        <v>468</v>
      </c>
      <c r="F703" s="282">
        <v>64499745018</v>
      </c>
      <c r="G703" s="282">
        <v>5961615294</v>
      </c>
      <c r="H703" s="282">
        <v>10632998827</v>
      </c>
      <c r="I703" s="282">
        <v>2274797188</v>
      </c>
      <c r="J703" s="282">
        <v>2026414570</v>
      </c>
      <c r="K703" s="282">
        <v>4301211758</v>
      </c>
      <c r="L703" s="282">
        <v>6331787069</v>
      </c>
      <c r="M703" s="282">
        <v>47905130897</v>
      </c>
      <c r="N703" s="286"/>
      <c r="O703" s="284"/>
    </row>
    <row r="704" spans="1:15" ht="18.75" customHeight="1" outlineLevel="1">
      <c r="A704" s="26"/>
      <c r="B704" s="26"/>
      <c r="C704" s="14"/>
      <c r="D704" s="27"/>
      <c r="E704" s="14"/>
      <c r="F704" s="28"/>
      <c r="G704" s="29"/>
      <c r="H704" s="29"/>
      <c r="I704" s="29"/>
      <c r="J704" s="29"/>
      <c r="K704" s="29"/>
      <c r="L704" s="29"/>
      <c r="M704" s="29"/>
      <c r="N704" s="30"/>
      <c r="O704" s="7"/>
    </row>
    <row r="705" spans="1:15" ht="21" customHeight="1" outlineLevel="1">
      <c r="A705" s="26"/>
      <c r="B705" s="26"/>
      <c r="C705" s="14"/>
      <c r="D705" s="27"/>
      <c r="E705" s="33" t="s">
        <v>469</v>
      </c>
      <c r="F705" s="28"/>
      <c r="G705" s="29"/>
      <c r="H705" s="29"/>
      <c r="I705" s="29"/>
      <c r="J705" s="29"/>
      <c r="K705" s="29"/>
      <c r="L705" s="29"/>
      <c r="M705" s="29"/>
      <c r="N705" s="30"/>
      <c r="O705" s="7"/>
    </row>
    <row r="706" spans="1:15" ht="18.75" customHeight="1" outlineLevel="1">
      <c r="A706" s="26"/>
      <c r="B706" s="26"/>
      <c r="C706" s="14"/>
      <c r="D706" s="27"/>
      <c r="E706" s="198" t="s">
        <v>766</v>
      </c>
      <c r="F706" s="28"/>
      <c r="G706" s="29"/>
      <c r="H706" s="29"/>
      <c r="I706" s="29"/>
      <c r="J706" s="29"/>
      <c r="K706" s="29"/>
      <c r="L706" s="29"/>
      <c r="M706" s="29"/>
      <c r="N706" s="30"/>
      <c r="O706" s="7"/>
    </row>
    <row r="707" spans="1:15" s="6" customFormat="1" ht="15.95" customHeight="1" outlineLevel="2">
      <c r="A707" s="20">
        <v>31</v>
      </c>
      <c r="B707" s="20" t="s">
        <v>31</v>
      </c>
      <c r="C707" s="21" t="s">
        <v>24</v>
      </c>
      <c r="D707" s="22">
        <v>30460140</v>
      </c>
      <c r="E707" s="21" t="s">
        <v>474</v>
      </c>
      <c r="F707" s="23">
        <v>3480702000</v>
      </c>
      <c r="G707" s="10">
        <v>993753000</v>
      </c>
      <c r="H707" s="276">
        <v>1159828577</v>
      </c>
      <c r="I707" s="10">
        <v>872615077</v>
      </c>
      <c r="J707" s="10">
        <v>272174525</v>
      </c>
      <c r="K707" s="10">
        <v>1144789602</v>
      </c>
      <c r="L707" s="10">
        <v>15038975</v>
      </c>
      <c r="M707" s="10">
        <v>1327120423</v>
      </c>
      <c r="N707" s="11" t="s">
        <v>41</v>
      </c>
      <c r="O707" s="21" t="s">
        <v>723</v>
      </c>
    </row>
    <row r="708" spans="1:15" s="6" customFormat="1" ht="15.95" customHeight="1" outlineLevel="2">
      <c r="A708" s="20">
        <v>24</v>
      </c>
      <c r="B708" s="22" t="s">
        <v>97</v>
      </c>
      <c r="C708" s="21" t="s">
        <v>24</v>
      </c>
      <c r="D708" s="22">
        <v>30133915</v>
      </c>
      <c r="E708" s="21" t="s">
        <v>476</v>
      </c>
      <c r="F708" s="23">
        <v>3213600000</v>
      </c>
      <c r="G708" s="10">
        <v>94625600</v>
      </c>
      <c r="H708" s="10">
        <v>3049859323</v>
      </c>
      <c r="I708" s="10">
        <v>1534322687</v>
      </c>
      <c r="J708" s="10">
        <v>0</v>
      </c>
      <c r="K708" s="10">
        <v>1534322687</v>
      </c>
      <c r="L708" s="10">
        <v>1515536636</v>
      </c>
      <c r="M708" s="10">
        <v>69115077</v>
      </c>
      <c r="N708" s="11" t="s">
        <v>477</v>
      </c>
      <c r="O708" s="21" t="s">
        <v>723</v>
      </c>
    </row>
    <row r="709" spans="1:15" s="6" customFormat="1" ht="15.95" customHeight="1" outlineLevel="2">
      <c r="A709" s="20">
        <v>24</v>
      </c>
      <c r="B709" s="22" t="s">
        <v>97</v>
      </c>
      <c r="C709" s="21" t="s">
        <v>24</v>
      </c>
      <c r="D709" s="22">
        <v>30130843</v>
      </c>
      <c r="E709" s="21" t="s">
        <v>478</v>
      </c>
      <c r="F709" s="10">
        <v>648900000</v>
      </c>
      <c r="G709" s="10">
        <v>63000000</v>
      </c>
      <c r="H709" s="10">
        <v>585900000</v>
      </c>
      <c r="I709" s="10">
        <v>26032579</v>
      </c>
      <c r="J709" s="10">
        <v>0</v>
      </c>
      <c r="K709" s="10">
        <v>26032579</v>
      </c>
      <c r="L709" s="10">
        <v>559867421</v>
      </c>
      <c r="M709" s="10">
        <v>0</v>
      </c>
      <c r="N709" s="11" t="s">
        <v>477</v>
      </c>
      <c r="O709" s="21" t="s">
        <v>723</v>
      </c>
    </row>
    <row r="710" spans="1:15" s="6" customFormat="1" ht="15.95" customHeight="1" outlineLevel="2">
      <c r="A710" s="20">
        <v>33</v>
      </c>
      <c r="B710" s="20" t="s">
        <v>23</v>
      </c>
      <c r="C710" s="21" t="s">
        <v>24</v>
      </c>
      <c r="D710" s="22">
        <v>30429222</v>
      </c>
      <c r="E710" s="21" t="s">
        <v>479</v>
      </c>
      <c r="F710" s="10">
        <v>2219238000</v>
      </c>
      <c r="G710" s="10">
        <v>0</v>
      </c>
      <c r="H710" s="10">
        <v>2219238000</v>
      </c>
      <c r="I710" s="10">
        <v>501200000</v>
      </c>
      <c r="J710" s="10">
        <v>0</v>
      </c>
      <c r="K710" s="10">
        <v>501200000</v>
      </c>
      <c r="L710" s="10">
        <v>1718038000</v>
      </c>
      <c r="M710" s="10">
        <v>0</v>
      </c>
      <c r="N710" s="11" t="s">
        <v>56</v>
      </c>
      <c r="O710" s="21" t="s">
        <v>723</v>
      </c>
    </row>
    <row r="711" spans="1:15" s="6" customFormat="1" ht="15.95" customHeight="1" outlineLevel="2">
      <c r="A711" s="20">
        <v>24</v>
      </c>
      <c r="B711" s="20" t="s">
        <v>31</v>
      </c>
      <c r="C711" s="21" t="s">
        <v>24</v>
      </c>
      <c r="D711" s="22" t="s">
        <v>481</v>
      </c>
      <c r="E711" s="21" t="s">
        <v>482</v>
      </c>
      <c r="F711" s="23">
        <v>4176184000</v>
      </c>
      <c r="G711" s="10">
        <v>0</v>
      </c>
      <c r="H711" s="10">
        <v>4176184000</v>
      </c>
      <c r="I711" s="10">
        <v>109569557</v>
      </c>
      <c r="J711" s="10">
        <v>98351349</v>
      </c>
      <c r="K711" s="10">
        <v>207920906</v>
      </c>
      <c r="L711" s="10">
        <v>3968263094</v>
      </c>
      <c r="M711" s="10">
        <v>0</v>
      </c>
      <c r="N711" s="11" t="s">
        <v>477</v>
      </c>
      <c r="O711" s="21" t="s">
        <v>723</v>
      </c>
    </row>
    <row r="712" spans="1:15" s="6" customFormat="1" ht="15.95" customHeight="1" outlineLevel="2">
      <c r="A712" s="20">
        <v>29</v>
      </c>
      <c r="B712" s="20" t="s">
        <v>31</v>
      </c>
      <c r="C712" s="21" t="s">
        <v>24</v>
      </c>
      <c r="D712" s="22">
        <v>30137152</v>
      </c>
      <c r="E712" s="21" t="s">
        <v>472</v>
      </c>
      <c r="F712" s="23">
        <v>247558000</v>
      </c>
      <c r="G712" s="10">
        <v>0</v>
      </c>
      <c r="H712" s="10">
        <v>247558000</v>
      </c>
      <c r="I712" s="10">
        <v>82780906</v>
      </c>
      <c r="J712" s="10">
        <v>0</v>
      </c>
      <c r="K712" s="10">
        <v>82780906</v>
      </c>
      <c r="L712" s="10">
        <v>164777094</v>
      </c>
      <c r="M712" s="10">
        <v>0</v>
      </c>
      <c r="N712" s="11" t="s">
        <v>41</v>
      </c>
      <c r="O712" s="21" t="s">
        <v>723</v>
      </c>
    </row>
    <row r="713" spans="1:15" s="6" customFormat="1" ht="15.95" customHeight="1" outlineLevel="2">
      <c r="A713" s="20">
        <v>31</v>
      </c>
      <c r="B713" s="20" t="s">
        <v>31</v>
      </c>
      <c r="C713" s="21" t="s">
        <v>24</v>
      </c>
      <c r="D713" s="22">
        <v>30364305</v>
      </c>
      <c r="E713" s="21" t="s">
        <v>475</v>
      </c>
      <c r="F713" s="23">
        <v>2717087000</v>
      </c>
      <c r="G713" s="10">
        <v>5480000</v>
      </c>
      <c r="H713" s="10">
        <v>500000000</v>
      </c>
      <c r="I713" s="10">
        <v>178147166</v>
      </c>
      <c r="J713" s="10">
        <v>0</v>
      </c>
      <c r="K713" s="10">
        <v>178147166</v>
      </c>
      <c r="L713" s="10">
        <v>321852834</v>
      </c>
      <c r="M713" s="10">
        <v>2211607000</v>
      </c>
      <c r="N713" s="11" t="s">
        <v>27</v>
      </c>
      <c r="O713" s="21" t="s">
        <v>723</v>
      </c>
    </row>
    <row r="714" spans="1:15" s="6" customFormat="1" ht="15.95" customHeight="1" outlineLevel="2">
      <c r="A714" s="20">
        <v>33</v>
      </c>
      <c r="B714" s="20" t="s">
        <v>54</v>
      </c>
      <c r="C714" s="21" t="s">
        <v>24</v>
      </c>
      <c r="D714" s="22" t="s">
        <v>54</v>
      </c>
      <c r="E714" s="21" t="s">
        <v>487</v>
      </c>
      <c r="F714" s="23">
        <v>1220324000</v>
      </c>
      <c r="G714" s="10">
        <v>0</v>
      </c>
      <c r="H714" s="276">
        <v>1220324000</v>
      </c>
      <c r="I714" s="10">
        <v>0</v>
      </c>
      <c r="J714" s="10">
        <v>0</v>
      </c>
      <c r="K714" s="10">
        <v>0</v>
      </c>
      <c r="L714" s="10">
        <v>1220324000</v>
      </c>
      <c r="M714" s="10">
        <v>0</v>
      </c>
      <c r="N714" s="11" t="s">
        <v>56</v>
      </c>
      <c r="O714" s="21" t="s">
        <v>723</v>
      </c>
    </row>
    <row r="715" spans="1:15" ht="18.75" customHeight="1" outlineLevel="1">
      <c r="A715" s="26"/>
      <c r="B715" s="26"/>
      <c r="C715" s="14"/>
      <c r="D715" s="27"/>
      <c r="E715" s="199" t="s">
        <v>768</v>
      </c>
      <c r="F715" s="201">
        <v>17923593000</v>
      </c>
      <c r="G715" s="201">
        <v>1156858600</v>
      </c>
      <c r="H715" s="201">
        <v>13158891900</v>
      </c>
      <c r="I715" s="201">
        <v>3304667972</v>
      </c>
      <c r="J715" s="201">
        <v>370525874</v>
      </c>
      <c r="K715" s="201">
        <v>3675193846</v>
      </c>
      <c r="L715" s="201">
        <v>9483698054</v>
      </c>
      <c r="M715" s="201">
        <v>3607842500</v>
      </c>
      <c r="N715" s="30"/>
      <c r="O715" s="7"/>
    </row>
    <row r="716" spans="1:15" s="275" customFormat="1" ht="18.75" customHeight="1" outlineLevel="1">
      <c r="A716" s="26"/>
      <c r="B716" s="26"/>
      <c r="C716" s="14"/>
      <c r="D716" s="27"/>
      <c r="E716" s="14"/>
      <c r="F716" s="28"/>
      <c r="G716" s="29"/>
      <c r="H716" s="29"/>
      <c r="I716" s="29"/>
      <c r="J716" s="29"/>
      <c r="K716" s="29"/>
      <c r="L716" s="29"/>
      <c r="M716" s="29"/>
      <c r="N716" s="30"/>
      <c r="O716" s="7"/>
    </row>
    <row r="717" spans="1:15" s="275" customFormat="1" ht="18.75" customHeight="1" outlineLevel="1">
      <c r="A717" s="26"/>
      <c r="B717" s="26"/>
      <c r="C717" s="14"/>
      <c r="D717" s="27"/>
      <c r="E717" s="198" t="s">
        <v>765</v>
      </c>
      <c r="F717" s="28"/>
      <c r="G717" s="29"/>
      <c r="H717" s="29"/>
      <c r="I717" s="29"/>
      <c r="J717" s="29"/>
      <c r="K717" s="29"/>
      <c r="L717" s="29"/>
      <c r="M717" s="29"/>
      <c r="N717" s="30"/>
      <c r="O717" s="7"/>
    </row>
    <row r="718" spans="1:15" s="6" customFormat="1" ht="15.95" customHeight="1" outlineLevel="2">
      <c r="A718" s="20">
        <v>29</v>
      </c>
      <c r="B718" s="20" t="s">
        <v>31</v>
      </c>
      <c r="C718" s="21" t="s">
        <v>24</v>
      </c>
      <c r="D718" s="22">
        <v>30488894</v>
      </c>
      <c r="E718" s="21" t="s">
        <v>480</v>
      </c>
      <c r="F718" s="23">
        <v>1055427000</v>
      </c>
      <c r="G718" s="10">
        <v>0</v>
      </c>
      <c r="H718" s="10">
        <v>500000000</v>
      </c>
      <c r="I718" s="10">
        <v>0</v>
      </c>
      <c r="J718" s="10">
        <v>0</v>
      </c>
      <c r="K718" s="10">
        <v>0</v>
      </c>
      <c r="L718" s="10">
        <v>500000000</v>
      </c>
      <c r="M718" s="10">
        <v>555427000</v>
      </c>
      <c r="N718" s="11" t="s">
        <v>41</v>
      </c>
      <c r="O718" s="21" t="s">
        <v>756</v>
      </c>
    </row>
    <row r="719" spans="1:15" s="275" customFormat="1" ht="18.75" customHeight="1" outlineLevel="1">
      <c r="A719" s="26"/>
      <c r="B719" s="26"/>
      <c r="C719" s="14"/>
      <c r="D719" s="27"/>
      <c r="E719" s="199" t="s">
        <v>767</v>
      </c>
      <c r="F719" s="201">
        <v>1055427000</v>
      </c>
      <c r="G719" s="201">
        <v>0</v>
      </c>
      <c r="H719" s="201">
        <v>500000000</v>
      </c>
      <c r="I719" s="201">
        <v>0</v>
      </c>
      <c r="J719" s="201">
        <v>0</v>
      </c>
      <c r="K719" s="201">
        <v>0</v>
      </c>
      <c r="L719" s="201">
        <v>500000000</v>
      </c>
      <c r="M719" s="201">
        <v>555427000</v>
      </c>
      <c r="N719" s="30"/>
      <c r="O719" s="7"/>
    </row>
    <row r="720" spans="1:15" ht="18.75" customHeight="1" outlineLevel="1">
      <c r="A720" s="26"/>
      <c r="B720" s="26"/>
      <c r="C720" s="14"/>
      <c r="D720" s="27"/>
      <c r="E720" s="14"/>
      <c r="F720" s="28"/>
      <c r="G720" s="29"/>
      <c r="H720" s="29"/>
      <c r="I720" s="29"/>
      <c r="J720" s="29"/>
      <c r="K720" s="29"/>
      <c r="L720" s="29"/>
      <c r="M720" s="29"/>
      <c r="N720" s="30"/>
      <c r="O720" s="7"/>
    </row>
    <row r="721" spans="1:17" ht="18.75" customHeight="1" outlineLevel="1">
      <c r="A721" s="26"/>
      <c r="B721" s="26"/>
      <c r="C721" s="14"/>
      <c r="D721" s="27"/>
      <c r="E721" s="198" t="s">
        <v>759</v>
      </c>
      <c r="F721" s="28"/>
      <c r="G721" s="29"/>
      <c r="H721" s="29"/>
      <c r="I721" s="29"/>
      <c r="J721" s="29"/>
      <c r="K721" s="29"/>
      <c r="L721" s="29"/>
      <c r="M721" s="29"/>
      <c r="N721" s="30"/>
      <c r="O721" s="7"/>
    </row>
    <row r="722" spans="1:17" s="6" customFormat="1" ht="15.95" customHeight="1" outlineLevel="2">
      <c r="A722" s="20">
        <v>22</v>
      </c>
      <c r="B722" s="20" t="s">
        <v>31</v>
      </c>
      <c r="C722" s="21" t="s">
        <v>24</v>
      </c>
      <c r="D722" s="22">
        <v>30430874</v>
      </c>
      <c r="E722" s="21" t="s">
        <v>471</v>
      </c>
      <c r="F722" s="23">
        <v>413944000</v>
      </c>
      <c r="G722" s="10">
        <v>0</v>
      </c>
      <c r="H722" s="10">
        <v>74625600</v>
      </c>
      <c r="I722" s="10">
        <v>0</v>
      </c>
      <c r="J722" s="10">
        <v>0</v>
      </c>
      <c r="K722" s="10">
        <v>0</v>
      </c>
      <c r="L722" s="10">
        <v>74625600</v>
      </c>
      <c r="M722" s="10">
        <v>339318400</v>
      </c>
      <c r="N722" s="11" t="s">
        <v>41</v>
      </c>
      <c r="O722" s="21" t="s">
        <v>724</v>
      </c>
    </row>
    <row r="723" spans="1:17" s="6" customFormat="1" ht="15.95" customHeight="1" outlineLevel="2">
      <c r="A723" s="20">
        <v>29</v>
      </c>
      <c r="B723" s="20" t="s">
        <v>31</v>
      </c>
      <c r="C723" s="21" t="s">
        <v>24</v>
      </c>
      <c r="D723" s="22">
        <v>30415731</v>
      </c>
      <c r="E723" s="21" t="s">
        <v>473</v>
      </c>
      <c r="F723" s="23">
        <v>686457000</v>
      </c>
      <c r="G723" s="10">
        <v>0</v>
      </c>
      <c r="H723" s="10">
        <v>686457000</v>
      </c>
      <c r="I723" s="10">
        <v>0</v>
      </c>
      <c r="J723" s="10">
        <v>0</v>
      </c>
      <c r="K723" s="10">
        <v>0</v>
      </c>
      <c r="L723" s="10">
        <v>686457000</v>
      </c>
      <c r="M723" s="10">
        <v>0</v>
      </c>
      <c r="N723" s="11" t="s">
        <v>41</v>
      </c>
      <c r="O723" s="21" t="s">
        <v>724</v>
      </c>
    </row>
    <row r="724" spans="1:17" s="6" customFormat="1" ht="15.95" customHeight="1" outlineLevel="2">
      <c r="A724" s="20">
        <v>33</v>
      </c>
      <c r="B724" s="20" t="s">
        <v>31</v>
      </c>
      <c r="C724" s="21" t="s">
        <v>24</v>
      </c>
      <c r="D724" s="22" t="s">
        <v>483</v>
      </c>
      <c r="E724" s="21" t="s">
        <v>484</v>
      </c>
      <c r="F724" s="23">
        <v>1400000000</v>
      </c>
      <c r="G724" s="10">
        <v>0</v>
      </c>
      <c r="H724" s="10">
        <v>700000000</v>
      </c>
      <c r="I724" s="10">
        <v>0</v>
      </c>
      <c r="J724" s="10">
        <v>0</v>
      </c>
      <c r="K724" s="10">
        <v>0</v>
      </c>
      <c r="L724" s="10">
        <v>700000000</v>
      </c>
      <c r="M724" s="10">
        <v>700000000</v>
      </c>
      <c r="N724" s="11" t="s">
        <v>56</v>
      </c>
      <c r="O724" s="21" t="s">
        <v>724</v>
      </c>
    </row>
    <row r="725" spans="1:17" s="6" customFormat="1" ht="15.95" customHeight="1" outlineLevel="2">
      <c r="A725" s="20">
        <v>29</v>
      </c>
      <c r="B725" s="20" t="s">
        <v>31</v>
      </c>
      <c r="C725" s="21" t="s">
        <v>24</v>
      </c>
      <c r="D725" s="22">
        <v>40016016</v>
      </c>
      <c r="E725" s="21" t="s">
        <v>732</v>
      </c>
      <c r="F725" s="23">
        <v>990000000</v>
      </c>
      <c r="G725" s="10">
        <v>0</v>
      </c>
      <c r="H725" s="10">
        <v>990000000</v>
      </c>
      <c r="I725" s="10">
        <v>0</v>
      </c>
      <c r="J725" s="10">
        <v>0</v>
      </c>
      <c r="K725" s="10">
        <v>0</v>
      </c>
      <c r="L725" s="10">
        <v>990000000</v>
      </c>
      <c r="M725" s="10">
        <v>0</v>
      </c>
      <c r="N725" s="11" t="s">
        <v>41</v>
      </c>
      <c r="O725" s="21" t="s">
        <v>724</v>
      </c>
    </row>
    <row r="726" spans="1:17" s="6" customFormat="1" ht="15.75" customHeight="1" outlineLevel="2">
      <c r="A726" s="20">
        <v>33</v>
      </c>
      <c r="B726" s="20" t="s">
        <v>31</v>
      </c>
      <c r="C726" s="21" t="s">
        <v>24</v>
      </c>
      <c r="D726" s="22" t="s">
        <v>483</v>
      </c>
      <c r="E726" s="21" t="s">
        <v>486</v>
      </c>
      <c r="F726" s="23">
        <v>2000000000</v>
      </c>
      <c r="G726" s="10">
        <v>0</v>
      </c>
      <c r="H726" s="10">
        <v>2000000000</v>
      </c>
      <c r="I726" s="10">
        <v>0</v>
      </c>
      <c r="J726" s="10">
        <v>0</v>
      </c>
      <c r="K726" s="10">
        <v>0</v>
      </c>
      <c r="L726" s="10">
        <v>2000000000</v>
      </c>
      <c r="M726" s="10">
        <v>0</v>
      </c>
      <c r="N726" s="11" t="s">
        <v>27</v>
      </c>
      <c r="O726" s="21" t="s">
        <v>724</v>
      </c>
    </row>
    <row r="727" spans="1:17" ht="18.75" customHeight="1" outlineLevel="1">
      <c r="A727" s="26"/>
      <c r="B727" s="26"/>
      <c r="C727" s="14"/>
      <c r="D727" s="27"/>
      <c r="E727" s="199" t="s">
        <v>760</v>
      </c>
      <c r="F727" s="201">
        <v>5490401000</v>
      </c>
      <c r="G727" s="201">
        <v>0</v>
      </c>
      <c r="H727" s="201">
        <v>4451082600</v>
      </c>
      <c r="I727" s="201">
        <v>0</v>
      </c>
      <c r="J727" s="201">
        <v>0</v>
      </c>
      <c r="K727" s="201">
        <v>0</v>
      </c>
      <c r="L727" s="201">
        <v>4451082600</v>
      </c>
      <c r="M727" s="201">
        <v>1039318400</v>
      </c>
      <c r="N727" s="30"/>
      <c r="O727" s="7"/>
    </row>
    <row r="728" spans="1:17" ht="18.75" customHeight="1" outlineLevel="1">
      <c r="A728" s="26"/>
      <c r="B728" s="26"/>
      <c r="C728" s="14"/>
      <c r="D728" s="27"/>
      <c r="E728" s="14"/>
      <c r="F728" s="28"/>
      <c r="G728" s="29"/>
      <c r="H728" s="29"/>
      <c r="I728" s="29"/>
      <c r="J728" s="29"/>
      <c r="K728" s="29"/>
      <c r="L728" s="29"/>
      <c r="M728" s="29"/>
      <c r="N728" s="30"/>
      <c r="O728" s="7"/>
    </row>
    <row r="729" spans="1:17" s="285" customFormat="1" ht="24.75" customHeight="1" outlineLevel="1">
      <c r="A729" s="278"/>
      <c r="B729" s="278"/>
      <c r="C729" s="280"/>
      <c r="D729" s="279"/>
      <c r="E729" s="281" t="s">
        <v>600</v>
      </c>
      <c r="F729" s="282">
        <v>24469421000</v>
      </c>
      <c r="G729" s="282">
        <v>1156858600</v>
      </c>
      <c r="H729" s="282">
        <v>18109974500</v>
      </c>
      <c r="I729" s="282">
        <v>3304667972</v>
      </c>
      <c r="J729" s="282">
        <v>370525874</v>
      </c>
      <c r="K729" s="282">
        <v>3675193846</v>
      </c>
      <c r="L729" s="282">
        <v>14434780654</v>
      </c>
      <c r="M729" s="282">
        <v>5202587900</v>
      </c>
      <c r="N729" s="282"/>
      <c r="O729" s="282"/>
      <c r="P729" s="282"/>
      <c r="Q729" s="282"/>
    </row>
    <row r="730" spans="1:17" ht="18.75" customHeight="1" outlineLevel="1">
      <c r="A730" s="26"/>
      <c r="B730" s="26"/>
      <c r="C730" s="14"/>
      <c r="D730" s="27"/>
      <c r="E730" s="14"/>
      <c r="F730" s="28"/>
      <c r="G730" s="29"/>
      <c r="H730" s="29"/>
      <c r="I730" s="29"/>
      <c r="J730" s="29"/>
      <c r="K730" s="29"/>
      <c r="L730" s="29"/>
      <c r="M730" s="29"/>
      <c r="N730" s="30"/>
      <c r="O730" s="7"/>
    </row>
    <row r="731" spans="1:17" ht="21" customHeight="1" outlineLevel="1">
      <c r="A731" s="26"/>
      <c r="B731" s="26"/>
      <c r="C731" s="14"/>
      <c r="D731" s="27"/>
      <c r="E731" s="33" t="s">
        <v>488</v>
      </c>
      <c r="F731" s="28"/>
      <c r="G731" s="29"/>
      <c r="H731" s="29"/>
      <c r="I731" s="29"/>
      <c r="J731" s="29"/>
      <c r="K731" s="29"/>
      <c r="L731" s="29"/>
      <c r="M731" s="29"/>
      <c r="N731" s="30"/>
      <c r="O731" s="7"/>
    </row>
    <row r="732" spans="1:17" ht="18.75" customHeight="1" outlineLevel="1">
      <c r="A732" s="26"/>
      <c r="B732" s="26"/>
      <c r="C732" s="14"/>
      <c r="D732" s="27"/>
      <c r="E732" s="198" t="s">
        <v>766</v>
      </c>
      <c r="F732" s="28"/>
      <c r="G732" s="29"/>
      <c r="H732" s="29"/>
      <c r="I732" s="29"/>
      <c r="J732" s="29"/>
      <c r="K732" s="29"/>
      <c r="L732" s="29"/>
      <c r="M732" s="29"/>
      <c r="N732" s="30"/>
      <c r="O732" s="7"/>
    </row>
    <row r="733" spans="1:17" s="6" customFormat="1" ht="15.95" customHeight="1" outlineLevel="2">
      <c r="A733" s="20">
        <v>33</v>
      </c>
      <c r="B733" s="20" t="s">
        <v>185</v>
      </c>
      <c r="C733" s="21" t="s">
        <v>490</v>
      </c>
      <c r="D733" s="22">
        <v>30341175</v>
      </c>
      <c r="E733" s="21" t="s">
        <v>491</v>
      </c>
      <c r="F733" s="23">
        <v>600000000</v>
      </c>
      <c r="G733" s="10">
        <v>105599083</v>
      </c>
      <c r="H733" s="10">
        <v>92101030.5</v>
      </c>
      <c r="I733" s="10">
        <v>75408039</v>
      </c>
      <c r="J733" s="10">
        <v>0</v>
      </c>
      <c r="K733" s="10">
        <v>75408039</v>
      </c>
      <c r="L733" s="10">
        <v>16692991.5</v>
      </c>
      <c r="M733" s="10">
        <v>402299886.5</v>
      </c>
      <c r="N733" s="11" t="s">
        <v>56</v>
      </c>
      <c r="O733" s="21" t="s">
        <v>723</v>
      </c>
    </row>
    <row r="734" spans="1:17" s="6" customFormat="1" ht="15.95" customHeight="1" outlineLevel="2">
      <c r="A734" s="20">
        <v>33</v>
      </c>
      <c r="B734" s="20" t="s">
        <v>31</v>
      </c>
      <c r="C734" s="21" t="s">
        <v>492</v>
      </c>
      <c r="D734" s="22">
        <v>30482658</v>
      </c>
      <c r="E734" s="21" t="s">
        <v>493</v>
      </c>
      <c r="F734" s="23">
        <v>230000000</v>
      </c>
      <c r="G734" s="10">
        <v>145000000</v>
      </c>
      <c r="H734" s="10">
        <v>20000000</v>
      </c>
      <c r="I734" s="10">
        <v>0</v>
      </c>
      <c r="J734" s="10">
        <v>800000</v>
      </c>
      <c r="K734" s="10">
        <v>800000</v>
      </c>
      <c r="L734" s="10">
        <v>19200000</v>
      </c>
      <c r="M734" s="10">
        <v>65000000</v>
      </c>
      <c r="N734" s="11" t="s">
        <v>56</v>
      </c>
      <c r="O734" s="21" t="s">
        <v>723</v>
      </c>
    </row>
    <row r="735" spans="1:17" s="6" customFormat="1" ht="15.95" customHeight="1" outlineLevel="2">
      <c r="A735" s="20">
        <v>33</v>
      </c>
      <c r="B735" s="20" t="s">
        <v>185</v>
      </c>
      <c r="C735" s="21" t="s">
        <v>495</v>
      </c>
      <c r="D735" s="22">
        <v>30341275</v>
      </c>
      <c r="E735" s="21" t="s">
        <v>496</v>
      </c>
      <c r="F735" s="23">
        <v>203000000</v>
      </c>
      <c r="G735" s="10">
        <v>183867776</v>
      </c>
      <c r="H735" s="10">
        <v>4693806</v>
      </c>
      <c r="I735" s="10">
        <v>745400</v>
      </c>
      <c r="J735" s="10">
        <v>0</v>
      </c>
      <c r="K735" s="10">
        <v>745400</v>
      </c>
      <c r="L735" s="10">
        <v>3948406</v>
      </c>
      <c r="M735" s="10">
        <v>14438418</v>
      </c>
      <c r="N735" s="11" t="s">
        <v>56</v>
      </c>
      <c r="O735" s="21" t="s">
        <v>723</v>
      </c>
    </row>
    <row r="736" spans="1:17" s="6" customFormat="1" ht="15.95" customHeight="1" outlineLevel="2">
      <c r="A736" s="20">
        <v>33</v>
      </c>
      <c r="B736" s="20" t="s">
        <v>185</v>
      </c>
      <c r="C736" s="21" t="s">
        <v>495</v>
      </c>
      <c r="D736" s="22">
        <v>30341325</v>
      </c>
      <c r="E736" s="21" t="s">
        <v>497</v>
      </c>
      <c r="F736" s="23">
        <v>355000000</v>
      </c>
      <c r="G736" s="10">
        <v>248717000</v>
      </c>
      <c r="H736" s="10">
        <v>53320957</v>
      </c>
      <c r="I736" s="10">
        <v>0</v>
      </c>
      <c r="J736" s="10">
        <v>52500000</v>
      </c>
      <c r="K736" s="10">
        <v>52500000</v>
      </c>
      <c r="L736" s="10">
        <v>820957</v>
      </c>
      <c r="M736" s="10">
        <v>52962043</v>
      </c>
      <c r="N736" s="11" t="s">
        <v>56</v>
      </c>
      <c r="O736" s="21" t="s">
        <v>723</v>
      </c>
    </row>
    <row r="737" spans="1:15" s="6" customFormat="1" ht="15.95" customHeight="1" outlineLevel="2">
      <c r="A737" s="20">
        <v>33</v>
      </c>
      <c r="B737" s="20" t="s">
        <v>185</v>
      </c>
      <c r="C737" s="21" t="s">
        <v>495</v>
      </c>
      <c r="D737" s="22">
        <v>30341329</v>
      </c>
      <c r="E737" s="21" t="s">
        <v>498</v>
      </c>
      <c r="F737" s="23">
        <v>309000000</v>
      </c>
      <c r="G737" s="10">
        <v>209356577</v>
      </c>
      <c r="H737" s="10">
        <v>23598000</v>
      </c>
      <c r="I737" s="10">
        <v>0</v>
      </c>
      <c r="J737" s="10">
        <v>0</v>
      </c>
      <c r="K737" s="10">
        <v>0</v>
      </c>
      <c r="L737" s="10">
        <v>23598000</v>
      </c>
      <c r="M737" s="10">
        <v>76045423</v>
      </c>
      <c r="N737" s="11" t="s">
        <v>56</v>
      </c>
      <c r="O737" s="21" t="s">
        <v>723</v>
      </c>
    </row>
    <row r="738" spans="1:15" s="6" customFormat="1" ht="15.95" customHeight="1" outlineLevel="2">
      <c r="A738" s="20">
        <v>33</v>
      </c>
      <c r="B738" s="20" t="s">
        <v>185</v>
      </c>
      <c r="C738" s="21" t="s">
        <v>490</v>
      </c>
      <c r="D738" s="22">
        <v>30419826</v>
      </c>
      <c r="E738" s="21" t="s">
        <v>499</v>
      </c>
      <c r="F738" s="23">
        <v>315000000</v>
      </c>
      <c r="G738" s="10">
        <v>133862807</v>
      </c>
      <c r="H738" s="10">
        <v>85633000</v>
      </c>
      <c r="I738" s="10">
        <v>85633000</v>
      </c>
      <c r="J738" s="10">
        <v>0</v>
      </c>
      <c r="K738" s="10">
        <v>85633000</v>
      </c>
      <c r="L738" s="10">
        <v>0</v>
      </c>
      <c r="M738" s="10">
        <v>95504193</v>
      </c>
      <c r="N738" s="11" t="s">
        <v>56</v>
      </c>
      <c r="O738" s="21" t="s">
        <v>723</v>
      </c>
    </row>
    <row r="739" spans="1:15" s="6" customFormat="1" ht="15.95" customHeight="1" outlineLevel="2">
      <c r="A739" s="20">
        <v>33</v>
      </c>
      <c r="B739" s="20" t="s">
        <v>185</v>
      </c>
      <c r="C739" s="21" t="s">
        <v>500</v>
      </c>
      <c r="D739" s="22">
        <v>30341424</v>
      </c>
      <c r="E739" s="21" t="s">
        <v>501</v>
      </c>
      <c r="F739" s="23">
        <v>169500000</v>
      </c>
      <c r="G739" s="10">
        <v>93996879</v>
      </c>
      <c r="H739" s="276">
        <v>20500000</v>
      </c>
      <c r="I739" s="10">
        <v>0</v>
      </c>
      <c r="J739" s="10">
        <v>0</v>
      </c>
      <c r="K739" s="10">
        <v>0</v>
      </c>
      <c r="L739" s="10">
        <v>20500000</v>
      </c>
      <c r="M739" s="10">
        <v>55003121</v>
      </c>
      <c r="N739" s="11" t="s">
        <v>56</v>
      </c>
      <c r="O739" s="21" t="s">
        <v>723</v>
      </c>
    </row>
    <row r="740" spans="1:15" s="6" customFormat="1" ht="15.95" customHeight="1" outlineLevel="2">
      <c r="A740" s="20">
        <v>33</v>
      </c>
      <c r="B740" s="20" t="s">
        <v>185</v>
      </c>
      <c r="C740" s="21" t="s">
        <v>500</v>
      </c>
      <c r="D740" s="22">
        <v>30341439</v>
      </c>
      <c r="E740" s="21" t="s">
        <v>502</v>
      </c>
      <c r="F740" s="23">
        <v>210000000</v>
      </c>
      <c r="G740" s="10">
        <v>2000000</v>
      </c>
      <c r="H740" s="10">
        <v>51875000</v>
      </c>
      <c r="I740" s="10">
        <v>304615</v>
      </c>
      <c r="J740" s="10">
        <v>0</v>
      </c>
      <c r="K740" s="10">
        <v>304615</v>
      </c>
      <c r="L740" s="10">
        <v>51570385</v>
      </c>
      <c r="M740" s="10">
        <v>156125000</v>
      </c>
      <c r="N740" s="11" t="s">
        <v>56</v>
      </c>
      <c r="O740" s="21" t="s">
        <v>723</v>
      </c>
    </row>
    <row r="741" spans="1:15" s="6" customFormat="1" ht="15.95" customHeight="1" outlineLevel="2">
      <c r="A741" s="20">
        <v>33</v>
      </c>
      <c r="B741" s="20" t="s">
        <v>185</v>
      </c>
      <c r="C741" s="21" t="s">
        <v>490</v>
      </c>
      <c r="D741" s="22">
        <v>30341173</v>
      </c>
      <c r="E741" s="21" t="s">
        <v>503</v>
      </c>
      <c r="F741" s="23">
        <v>450000000</v>
      </c>
      <c r="G741" s="10">
        <v>64907260</v>
      </c>
      <c r="H741" s="10">
        <v>95563687</v>
      </c>
      <c r="I741" s="10">
        <v>69350000</v>
      </c>
      <c r="J741" s="10">
        <v>0</v>
      </c>
      <c r="K741" s="10">
        <v>69350000</v>
      </c>
      <c r="L741" s="10">
        <v>26213687</v>
      </c>
      <c r="M741" s="10">
        <v>289529053</v>
      </c>
      <c r="N741" s="11" t="s">
        <v>56</v>
      </c>
      <c r="O741" s="21" t="s">
        <v>723</v>
      </c>
    </row>
    <row r="742" spans="1:15" s="6" customFormat="1" ht="15.95" customHeight="1" outlineLevel="2">
      <c r="A742" s="20">
        <v>33</v>
      </c>
      <c r="B742" s="20" t="s">
        <v>185</v>
      </c>
      <c r="C742" s="21" t="s">
        <v>504</v>
      </c>
      <c r="D742" s="22">
        <v>30342073</v>
      </c>
      <c r="E742" s="21" t="s">
        <v>505</v>
      </c>
      <c r="F742" s="23">
        <v>960000000</v>
      </c>
      <c r="G742" s="10">
        <v>727458000</v>
      </c>
      <c r="H742" s="10">
        <v>72064787.25</v>
      </c>
      <c r="I742" s="10">
        <v>53117461</v>
      </c>
      <c r="J742" s="10">
        <v>1827374</v>
      </c>
      <c r="K742" s="10">
        <v>54944835</v>
      </c>
      <c r="L742" s="10">
        <v>17119952.25</v>
      </c>
      <c r="M742" s="10">
        <v>160477212.75</v>
      </c>
      <c r="N742" s="11" t="s">
        <v>56</v>
      </c>
      <c r="O742" s="21" t="s">
        <v>723</v>
      </c>
    </row>
    <row r="743" spans="1:15" s="6" customFormat="1" ht="15.95" customHeight="1" outlineLevel="2">
      <c r="A743" s="20">
        <v>33</v>
      </c>
      <c r="B743" s="20" t="s">
        <v>185</v>
      </c>
      <c r="C743" s="21" t="s">
        <v>490</v>
      </c>
      <c r="D743" s="22">
        <v>30329922</v>
      </c>
      <c r="E743" s="21" t="s">
        <v>506</v>
      </c>
      <c r="F743" s="23">
        <v>530000000</v>
      </c>
      <c r="G743" s="10">
        <v>92532948</v>
      </c>
      <c r="H743" s="10">
        <v>74999999.75</v>
      </c>
      <c r="I743" s="10">
        <v>75000000</v>
      </c>
      <c r="J743" s="10">
        <v>0</v>
      </c>
      <c r="K743" s="10">
        <v>75000000</v>
      </c>
      <c r="L743" s="10">
        <v>-0.25</v>
      </c>
      <c r="M743" s="10">
        <v>362467052.25</v>
      </c>
      <c r="N743" s="11" t="s">
        <v>56</v>
      </c>
      <c r="O743" s="21" t="s">
        <v>723</v>
      </c>
    </row>
    <row r="744" spans="1:15" s="6" customFormat="1" ht="15.95" customHeight="1" outlineLevel="2">
      <c r="A744" s="20">
        <v>33</v>
      </c>
      <c r="B744" s="20" t="s">
        <v>31</v>
      </c>
      <c r="C744" s="21" t="s">
        <v>507</v>
      </c>
      <c r="D744" s="22">
        <v>30136269</v>
      </c>
      <c r="E744" s="21" t="s">
        <v>508</v>
      </c>
      <c r="F744" s="23">
        <v>1500000000</v>
      </c>
      <c r="G744" s="10">
        <v>932666319</v>
      </c>
      <c r="H744" s="10">
        <v>12295670.25</v>
      </c>
      <c r="I744" s="10">
        <v>0</v>
      </c>
      <c r="J744" s="10">
        <v>0</v>
      </c>
      <c r="K744" s="10">
        <v>0</v>
      </c>
      <c r="L744" s="10">
        <v>12295670.25</v>
      </c>
      <c r="M744" s="10">
        <v>555038010.75</v>
      </c>
      <c r="N744" s="11" t="s">
        <v>56</v>
      </c>
      <c r="O744" s="21" t="s">
        <v>723</v>
      </c>
    </row>
    <row r="745" spans="1:15" s="6" customFormat="1" ht="15.95" customHeight="1" outlineLevel="2">
      <c r="A745" s="20">
        <v>33</v>
      </c>
      <c r="B745" s="20" t="s">
        <v>31</v>
      </c>
      <c r="C745" s="21" t="s">
        <v>507</v>
      </c>
      <c r="D745" s="22">
        <v>30136320</v>
      </c>
      <c r="E745" s="21" t="s">
        <v>509</v>
      </c>
      <c r="F745" s="23">
        <v>600000000</v>
      </c>
      <c r="G745" s="10">
        <v>229417278</v>
      </c>
      <c r="H745" s="10">
        <v>89145680.5</v>
      </c>
      <c r="I745" s="10">
        <v>4699878</v>
      </c>
      <c r="J745" s="10">
        <v>27737398</v>
      </c>
      <c r="K745" s="10">
        <v>32437276</v>
      </c>
      <c r="L745" s="10">
        <v>56708404.5</v>
      </c>
      <c r="M745" s="10">
        <v>281437041.5</v>
      </c>
      <c r="N745" s="11" t="s">
        <v>56</v>
      </c>
      <c r="O745" s="21" t="s">
        <v>723</v>
      </c>
    </row>
    <row r="746" spans="1:15" s="6" customFormat="1" ht="15.95" customHeight="1" outlineLevel="2">
      <c r="A746" s="20">
        <v>33</v>
      </c>
      <c r="B746" s="20" t="s">
        <v>31</v>
      </c>
      <c r="C746" s="21" t="s">
        <v>495</v>
      </c>
      <c r="D746" s="22">
        <v>30137060</v>
      </c>
      <c r="E746" s="21" t="s">
        <v>510</v>
      </c>
      <c r="F746" s="23">
        <v>2332740000</v>
      </c>
      <c r="G746" s="10">
        <v>1906561364</v>
      </c>
      <c r="H746" s="10">
        <v>173937145</v>
      </c>
      <c r="I746" s="10">
        <v>0</v>
      </c>
      <c r="J746" s="10">
        <v>173285735</v>
      </c>
      <c r="K746" s="10">
        <v>173285735</v>
      </c>
      <c r="L746" s="10">
        <v>651410</v>
      </c>
      <c r="M746" s="10">
        <v>252241491</v>
      </c>
      <c r="N746" s="11" t="s">
        <v>56</v>
      </c>
      <c r="O746" s="21" t="s">
        <v>723</v>
      </c>
    </row>
    <row r="747" spans="1:15" s="6" customFormat="1" ht="15.95" customHeight="1" outlineLevel="2">
      <c r="A747" s="20">
        <v>33</v>
      </c>
      <c r="B747" s="20" t="s">
        <v>31</v>
      </c>
      <c r="C747" s="21" t="s">
        <v>495</v>
      </c>
      <c r="D747" s="22">
        <v>30433775</v>
      </c>
      <c r="E747" s="21" t="s">
        <v>511</v>
      </c>
      <c r="F747" s="23">
        <v>500000000</v>
      </c>
      <c r="G747" s="10">
        <v>324812423</v>
      </c>
      <c r="H747" s="10">
        <v>42499822.25</v>
      </c>
      <c r="I747" s="10">
        <v>0</v>
      </c>
      <c r="J747" s="10">
        <v>1235502</v>
      </c>
      <c r="K747" s="10">
        <v>1235502</v>
      </c>
      <c r="L747" s="10">
        <v>41264320.25</v>
      </c>
      <c r="M747" s="10">
        <v>132687754.75</v>
      </c>
      <c r="N747" s="11" t="s">
        <v>56</v>
      </c>
      <c r="O747" s="21" t="s">
        <v>723</v>
      </c>
    </row>
    <row r="748" spans="1:15" s="6" customFormat="1" ht="15.95" customHeight="1" outlineLevel="2">
      <c r="A748" s="20">
        <v>33</v>
      </c>
      <c r="B748" s="20" t="s">
        <v>195</v>
      </c>
      <c r="C748" s="21" t="s">
        <v>495</v>
      </c>
      <c r="D748" s="22">
        <v>30378428</v>
      </c>
      <c r="E748" s="21" t="s">
        <v>512</v>
      </c>
      <c r="F748" s="23">
        <v>563347000</v>
      </c>
      <c r="G748" s="10">
        <v>357213727</v>
      </c>
      <c r="H748" s="10">
        <v>60270195</v>
      </c>
      <c r="I748" s="10">
        <v>0</v>
      </c>
      <c r="J748" s="10">
        <v>23409447</v>
      </c>
      <c r="K748" s="10">
        <v>23409447</v>
      </c>
      <c r="L748" s="10">
        <v>36860748</v>
      </c>
      <c r="M748" s="10">
        <v>145863078</v>
      </c>
      <c r="N748" s="11" t="s">
        <v>56</v>
      </c>
      <c r="O748" s="21" t="s">
        <v>723</v>
      </c>
    </row>
    <row r="749" spans="1:15" s="6" customFormat="1" ht="15.95" customHeight="1" outlineLevel="2">
      <c r="A749" s="20">
        <v>33</v>
      </c>
      <c r="B749" s="20" t="s">
        <v>31</v>
      </c>
      <c r="C749" s="21" t="s">
        <v>500</v>
      </c>
      <c r="D749" s="22">
        <v>30482019</v>
      </c>
      <c r="E749" s="21" t="s">
        <v>513</v>
      </c>
      <c r="F749" s="23">
        <v>400000000</v>
      </c>
      <c r="G749" s="10">
        <v>42063966</v>
      </c>
      <c r="H749" s="10">
        <v>62500000</v>
      </c>
      <c r="I749" s="10">
        <v>0</v>
      </c>
      <c r="J749" s="10">
        <v>9640098</v>
      </c>
      <c r="K749" s="10">
        <v>9640098</v>
      </c>
      <c r="L749" s="10">
        <v>52859902</v>
      </c>
      <c r="M749" s="10">
        <v>295436034</v>
      </c>
      <c r="N749" s="11" t="s">
        <v>56</v>
      </c>
      <c r="O749" s="21" t="s">
        <v>723</v>
      </c>
    </row>
    <row r="750" spans="1:15" s="6" customFormat="1" ht="15.95" customHeight="1" outlineLevel="2">
      <c r="A750" s="20">
        <v>33</v>
      </c>
      <c r="B750" s="20" t="s">
        <v>31</v>
      </c>
      <c r="C750" s="21" t="s">
        <v>500</v>
      </c>
      <c r="D750" s="22">
        <v>30482027</v>
      </c>
      <c r="E750" s="21" t="s">
        <v>514</v>
      </c>
      <c r="F750" s="23">
        <v>500000000</v>
      </c>
      <c r="G750" s="10">
        <v>220999364</v>
      </c>
      <c r="H750" s="10">
        <v>117500159</v>
      </c>
      <c r="I750" s="10">
        <v>69053112</v>
      </c>
      <c r="J750" s="10">
        <v>48014566</v>
      </c>
      <c r="K750" s="10">
        <v>117067678</v>
      </c>
      <c r="L750" s="10">
        <v>432481</v>
      </c>
      <c r="M750" s="10">
        <v>161500477</v>
      </c>
      <c r="N750" s="11" t="s">
        <v>56</v>
      </c>
      <c r="O750" s="21" t="s">
        <v>723</v>
      </c>
    </row>
    <row r="751" spans="1:15" s="6" customFormat="1" ht="15.95" customHeight="1" outlineLevel="2">
      <c r="A751" s="20">
        <v>33</v>
      </c>
      <c r="B751" s="20" t="s">
        <v>31</v>
      </c>
      <c r="C751" s="21" t="s">
        <v>515</v>
      </c>
      <c r="D751" s="22">
        <v>30349427</v>
      </c>
      <c r="E751" s="21" t="s">
        <v>516</v>
      </c>
      <c r="F751" s="23">
        <v>540800000</v>
      </c>
      <c r="G751" s="10">
        <v>377543799</v>
      </c>
      <c r="H751" s="10">
        <v>40814047.25</v>
      </c>
      <c r="I751" s="10">
        <v>0</v>
      </c>
      <c r="J751" s="10">
        <v>0</v>
      </c>
      <c r="K751" s="10">
        <v>0</v>
      </c>
      <c r="L751" s="10">
        <v>40814047.25</v>
      </c>
      <c r="M751" s="10">
        <v>122442153.75</v>
      </c>
      <c r="N751" s="11" t="s">
        <v>56</v>
      </c>
      <c r="O751" s="21" t="s">
        <v>723</v>
      </c>
    </row>
    <row r="752" spans="1:15" s="6" customFormat="1" ht="15.95" customHeight="1" outlineLevel="2">
      <c r="A752" s="20">
        <v>33</v>
      </c>
      <c r="B752" s="20" t="s">
        <v>31</v>
      </c>
      <c r="C752" s="21" t="s">
        <v>515</v>
      </c>
      <c r="D752" s="22">
        <v>30440729</v>
      </c>
      <c r="E752" s="21" t="s">
        <v>517</v>
      </c>
      <c r="F752" s="23">
        <v>320000000</v>
      </c>
      <c r="G752" s="10">
        <v>166490237</v>
      </c>
      <c r="H752" s="10">
        <v>38377440.75</v>
      </c>
      <c r="I752" s="10">
        <v>0</v>
      </c>
      <c r="J752" s="10">
        <v>0</v>
      </c>
      <c r="K752" s="10">
        <v>0</v>
      </c>
      <c r="L752" s="10">
        <v>38377440.75</v>
      </c>
      <c r="M752" s="10">
        <v>115132322.25</v>
      </c>
      <c r="N752" s="11" t="s">
        <v>56</v>
      </c>
      <c r="O752" s="21" t="s">
        <v>723</v>
      </c>
    </row>
    <row r="753" spans="1:15" s="6" customFormat="1" ht="15.95" customHeight="1" outlineLevel="2">
      <c r="A753" s="20">
        <v>33</v>
      </c>
      <c r="B753" s="20" t="s">
        <v>31</v>
      </c>
      <c r="C753" s="21" t="s">
        <v>515</v>
      </c>
      <c r="D753" s="22">
        <v>30351343</v>
      </c>
      <c r="E753" s="21" t="s">
        <v>518</v>
      </c>
      <c r="F753" s="23">
        <v>450000000</v>
      </c>
      <c r="G753" s="10">
        <v>91901757</v>
      </c>
      <c r="H753" s="10">
        <v>88750000</v>
      </c>
      <c r="I753" s="10">
        <v>70230889</v>
      </c>
      <c r="J753" s="10">
        <v>0</v>
      </c>
      <c r="K753" s="10">
        <v>70230889</v>
      </c>
      <c r="L753" s="10">
        <v>18519111</v>
      </c>
      <c r="M753" s="10">
        <v>269348243</v>
      </c>
      <c r="N753" s="11" t="s">
        <v>56</v>
      </c>
      <c r="O753" s="21" t="s">
        <v>723</v>
      </c>
    </row>
    <row r="754" spans="1:15" s="6" customFormat="1" ht="15.95" customHeight="1" outlineLevel="2">
      <c r="A754" s="20">
        <v>33</v>
      </c>
      <c r="B754" s="20" t="s">
        <v>31</v>
      </c>
      <c r="C754" s="21" t="s">
        <v>490</v>
      </c>
      <c r="D754" s="22">
        <v>30481688</v>
      </c>
      <c r="E754" s="21" t="s">
        <v>519</v>
      </c>
      <c r="F754" s="23">
        <v>500000000</v>
      </c>
      <c r="G754" s="10">
        <v>291146627</v>
      </c>
      <c r="H754" s="10">
        <v>165895954</v>
      </c>
      <c r="I754" s="10">
        <v>125895954</v>
      </c>
      <c r="J754" s="10">
        <v>39485812</v>
      </c>
      <c r="K754" s="10">
        <v>165381766</v>
      </c>
      <c r="L754" s="10">
        <v>514188</v>
      </c>
      <c r="M754" s="10">
        <v>42957419</v>
      </c>
      <c r="N754" s="11" t="s">
        <v>56</v>
      </c>
      <c r="O754" s="21" t="s">
        <v>723</v>
      </c>
    </row>
    <row r="755" spans="1:15" s="6" customFormat="1" ht="15.95" customHeight="1" outlineLevel="2">
      <c r="A755" s="20">
        <v>33</v>
      </c>
      <c r="B755" s="20" t="s">
        <v>31</v>
      </c>
      <c r="C755" s="21" t="s">
        <v>520</v>
      </c>
      <c r="D755" s="22">
        <v>30343724</v>
      </c>
      <c r="E755" s="21" t="s">
        <v>521</v>
      </c>
      <c r="F755" s="23">
        <v>2160000000</v>
      </c>
      <c r="G755" s="10">
        <v>1267218760</v>
      </c>
      <c r="H755" s="10">
        <v>213033642.75</v>
      </c>
      <c r="I755" s="10">
        <v>1875590</v>
      </c>
      <c r="J755" s="10">
        <v>1250000</v>
      </c>
      <c r="K755" s="10">
        <v>3125590</v>
      </c>
      <c r="L755" s="10">
        <v>209908052.75</v>
      </c>
      <c r="M755" s="10">
        <v>679747597.25</v>
      </c>
      <c r="N755" s="11" t="s">
        <v>56</v>
      </c>
      <c r="O755" s="21" t="s">
        <v>723</v>
      </c>
    </row>
    <row r="756" spans="1:15" s="6" customFormat="1" ht="15.95" customHeight="1" outlineLevel="2">
      <c r="A756" s="20">
        <v>33</v>
      </c>
      <c r="B756" s="20" t="s">
        <v>31</v>
      </c>
      <c r="C756" s="21" t="s">
        <v>522</v>
      </c>
      <c r="D756" s="22">
        <v>30398233</v>
      </c>
      <c r="E756" s="24" t="s">
        <v>523</v>
      </c>
      <c r="F756" s="23">
        <v>900002100</v>
      </c>
      <c r="G756" s="10">
        <v>391713333</v>
      </c>
      <c r="H756" s="10">
        <v>127072189.25</v>
      </c>
      <c r="I756" s="10">
        <v>30280409</v>
      </c>
      <c r="J756" s="10">
        <v>704559</v>
      </c>
      <c r="K756" s="10">
        <v>30984968</v>
      </c>
      <c r="L756" s="10">
        <v>96087221.25</v>
      </c>
      <c r="M756" s="10">
        <v>381216577.75</v>
      </c>
      <c r="N756" s="11" t="s">
        <v>56</v>
      </c>
      <c r="O756" s="21" t="s">
        <v>723</v>
      </c>
    </row>
    <row r="757" spans="1:15" s="6" customFormat="1" ht="15.95" customHeight="1" outlineLevel="2">
      <c r="A757" s="20">
        <v>33</v>
      </c>
      <c r="B757" s="20" t="s">
        <v>31</v>
      </c>
      <c r="C757" s="21" t="s">
        <v>524</v>
      </c>
      <c r="D757" s="22">
        <v>30342025</v>
      </c>
      <c r="E757" s="21" t="s">
        <v>525</v>
      </c>
      <c r="F757" s="23">
        <v>700000000</v>
      </c>
      <c r="G757" s="10">
        <v>465232800</v>
      </c>
      <c r="H757" s="10">
        <v>58682846.5</v>
      </c>
      <c r="I757" s="10">
        <v>13017518</v>
      </c>
      <c r="J757" s="10">
        <v>26754380</v>
      </c>
      <c r="K757" s="10">
        <v>39771898</v>
      </c>
      <c r="L757" s="10">
        <v>18910948.5</v>
      </c>
      <c r="M757" s="10">
        <v>176084353.5</v>
      </c>
      <c r="N757" s="11" t="s">
        <v>56</v>
      </c>
      <c r="O757" s="21" t="s">
        <v>723</v>
      </c>
    </row>
    <row r="758" spans="1:15" s="6" customFormat="1" ht="15.95" customHeight="1" outlineLevel="2">
      <c r="A758" s="20">
        <v>33</v>
      </c>
      <c r="B758" s="20" t="s">
        <v>31</v>
      </c>
      <c r="C758" s="21" t="s">
        <v>526</v>
      </c>
      <c r="D758" s="22">
        <v>30405874</v>
      </c>
      <c r="E758" s="21" t="s">
        <v>527</v>
      </c>
      <c r="F758" s="23">
        <v>413277000</v>
      </c>
      <c r="G758" s="10">
        <v>397319887</v>
      </c>
      <c r="H758" s="10">
        <v>10804568</v>
      </c>
      <c r="I758" s="10">
        <v>0</v>
      </c>
      <c r="J758" s="10">
        <v>0</v>
      </c>
      <c r="K758" s="10">
        <v>0</v>
      </c>
      <c r="L758" s="10">
        <v>10804568</v>
      </c>
      <c r="M758" s="10">
        <v>5152545</v>
      </c>
      <c r="N758" s="11" t="s">
        <v>56</v>
      </c>
      <c r="O758" s="21" t="s">
        <v>723</v>
      </c>
    </row>
    <row r="759" spans="1:15" s="6" customFormat="1" ht="15.95" customHeight="1" outlineLevel="2">
      <c r="A759" s="20">
        <v>33</v>
      </c>
      <c r="B759" s="20" t="s">
        <v>31</v>
      </c>
      <c r="C759" s="21" t="s">
        <v>528</v>
      </c>
      <c r="D759" s="22">
        <v>30434988</v>
      </c>
      <c r="E759" s="21" t="s">
        <v>529</v>
      </c>
      <c r="F759" s="23">
        <v>2000000000</v>
      </c>
      <c r="G759" s="10">
        <v>660062852</v>
      </c>
      <c r="H759" s="10">
        <v>298105122.5</v>
      </c>
      <c r="I759" s="10">
        <v>94494583</v>
      </c>
      <c r="J759" s="10">
        <v>0</v>
      </c>
      <c r="K759" s="10">
        <v>94494583</v>
      </c>
      <c r="L759" s="10">
        <v>203610539.5</v>
      </c>
      <c r="M759" s="10">
        <v>1041832025.5</v>
      </c>
      <c r="N759" s="11" t="s">
        <v>56</v>
      </c>
      <c r="O759" s="21" t="s">
        <v>723</v>
      </c>
    </row>
    <row r="760" spans="1:15" s="6" customFormat="1" ht="15.95" customHeight="1" outlineLevel="2">
      <c r="A760" s="20">
        <v>33</v>
      </c>
      <c r="B760" s="20" t="s">
        <v>185</v>
      </c>
      <c r="C760" s="21" t="s">
        <v>515</v>
      </c>
      <c r="D760" s="22">
        <v>30345125</v>
      </c>
      <c r="E760" s="21" t="s">
        <v>530</v>
      </c>
      <c r="F760" s="23">
        <v>1060000000</v>
      </c>
      <c r="G760" s="10">
        <v>791727212</v>
      </c>
      <c r="H760" s="10">
        <v>24827208.25</v>
      </c>
      <c r="I760" s="10">
        <v>0</v>
      </c>
      <c r="J760" s="10">
        <v>0</v>
      </c>
      <c r="K760" s="10">
        <v>0</v>
      </c>
      <c r="L760" s="10">
        <v>24827208.25</v>
      </c>
      <c r="M760" s="10">
        <v>243445579.75</v>
      </c>
      <c r="N760" s="11" t="s">
        <v>56</v>
      </c>
      <c r="O760" s="21" t="s">
        <v>723</v>
      </c>
    </row>
    <row r="761" spans="1:15" s="6" customFormat="1" ht="15.95" customHeight="1" outlineLevel="2">
      <c r="A761" s="20">
        <v>33</v>
      </c>
      <c r="B761" s="20" t="s">
        <v>185</v>
      </c>
      <c r="C761" s="21" t="s">
        <v>495</v>
      </c>
      <c r="D761" s="22">
        <v>30136317</v>
      </c>
      <c r="E761" s="21" t="s">
        <v>601</v>
      </c>
      <c r="F761" s="23">
        <v>191000000</v>
      </c>
      <c r="G761" s="10">
        <v>184225572</v>
      </c>
      <c r="H761" s="10">
        <v>6774428</v>
      </c>
      <c r="I761" s="10">
        <v>0</v>
      </c>
      <c r="J761" s="10">
        <v>0</v>
      </c>
      <c r="K761" s="10">
        <v>0</v>
      </c>
      <c r="L761" s="10">
        <v>6774428</v>
      </c>
      <c r="M761" s="10">
        <v>0</v>
      </c>
      <c r="N761" s="11" t="s">
        <v>56</v>
      </c>
      <c r="O761" s="21" t="s">
        <v>723</v>
      </c>
    </row>
    <row r="762" spans="1:15" s="6" customFormat="1" ht="15.95" customHeight="1" outlineLevel="2">
      <c r="A762" s="20">
        <v>33</v>
      </c>
      <c r="B762" s="20" t="s">
        <v>185</v>
      </c>
      <c r="C762" s="21" t="s">
        <v>495</v>
      </c>
      <c r="D762" s="22">
        <v>30341323</v>
      </c>
      <c r="E762" s="21" t="s">
        <v>603</v>
      </c>
      <c r="F762" s="23">
        <v>189316601</v>
      </c>
      <c r="G762" s="10">
        <v>188516581</v>
      </c>
      <c r="H762" s="10">
        <v>800020</v>
      </c>
      <c r="I762" s="10">
        <v>0</v>
      </c>
      <c r="J762" s="10">
        <v>0</v>
      </c>
      <c r="K762" s="10">
        <v>0</v>
      </c>
      <c r="L762" s="10">
        <v>800020</v>
      </c>
      <c r="M762" s="10">
        <v>0</v>
      </c>
      <c r="N762" s="11" t="s">
        <v>56</v>
      </c>
      <c r="O762" s="21" t="s">
        <v>723</v>
      </c>
    </row>
    <row r="763" spans="1:15" s="6" customFormat="1" ht="15.95" customHeight="1" outlineLevel="2">
      <c r="A763" s="20">
        <v>33</v>
      </c>
      <c r="B763" s="20" t="s">
        <v>185</v>
      </c>
      <c r="C763" s="21" t="s">
        <v>495</v>
      </c>
      <c r="D763" s="22">
        <v>30341233</v>
      </c>
      <c r="E763" s="21" t="s">
        <v>604</v>
      </c>
      <c r="F763" s="23">
        <v>782600000</v>
      </c>
      <c r="G763" s="10">
        <v>754289823</v>
      </c>
      <c r="H763" s="10">
        <v>28310177</v>
      </c>
      <c r="I763" s="10">
        <v>0</v>
      </c>
      <c r="J763" s="10">
        <v>27384000</v>
      </c>
      <c r="K763" s="10">
        <v>27384000</v>
      </c>
      <c r="L763" s="10">
        <v>926177</v>
      </c>
      <c r="M763" s="323">
        <v>0</v>
      </c>
      <c r="N763" s="11" t="s">
        <v>56</v>
      </c>
      <c r="O763" s="21" t="s">
        <v>723</v>
      </c>
    </row>
    <row r="764" spans="1:15" s="6" customFormat="1" ht="15.95" customHeight="1" outlineLevel="2">
      <c r="A764" s="20">
        <v>33</v>
      </c>
      <c r="B764" s="20" t="s">
        <v>185</v>
      </c>
      <c r="C764" s="21" t="s">
        <v>504</v>
      </c>
      <c r="D764" s="22">
        <v>30342022</v>
      </c>
      <c r="E764" s="21" t="s">
        <v>605</v>
      </c>
      <c r="F764" s="23">
        <v>198000000</v>
      </c>
      <c r="G764" s="10">
        <v>197377199</v>
      </c>
      <c r="H764" s="10">
        <v>622801</v>
      </c>
      <c r="I764" s="10">
        <v>0</v>
      </c>
      <c r="J764" s="10">
        <v>0</v>
      </c>
      <c r="K764" s="10">
        <v>0</v>
      </c>
      <c r="L764" s="10">
        <v>622801</v>
      </c>
      <c r="M764" s="10">
        <v>0</v>
      </c>
      <c r="N764" s="11" t="s">
        <v>56</v>
      </c>
      <c r="O764" s="21" t="s">
        <v>723</v>
      </c>
    </row>
    <row r="765" spans="1:15" s="6" customFormat="1" ht="15.95" customHeight="1" outlineLevel="2">
      <c r="A765" s="20">
        <v>33</v>
      </c>
      <c r="B765" s="20" t="s">
        <v>185</v>
      </c>
      <c r="C765" s="21" t="s">
        <v>504</v>
      </c>
      <c r="D765" s="22">
        <v>30341732</v>
      </c>
      <c r="E765" s="21" t="s">
        <v>606</v>
      </c>
      <c r="F765" s="23">
        <v>378000000</v>
      </c>
      <c r="G765" s="10">
        <v>377944492</v>
      </c>
      <c r="H765" s="10">
        <v>55508</v>
      </c>
      <c r="I765" s="10">
        <v>0</v>
      </c>
      <c r="J765" s="10">
        <v>0</v>
      </c>
      <c r="K765" s="10">
        <v>0</v>
      </c>
      <c r="L765" s="10">
        <v>55508</v>
      </c>
      <c r="M765" s="10">
        <v>0</v>
      </c>
      <c r="N765" s="11" t="s">
        <v>56</v>
      </c>
      <c r="O765" s="21" t="s">
        <v>723</v>
      </c>
    </row>
    <row r="766" spans="1:15" s="6" customFormat="1" ht="15.95" customHeight="1" outlineLevel="2">
      <c r="A766" s="20">
        <v>33</v>
      </c>
      <c r="B766" s="20" t="s">
        <v>185</v>
      </c>
      <c r="C766" s="21" t="s">
        <v>524</v>
      </c>
      <c r="D766" s="22">
        <v>30337226</v>
      </c>
      <c r="E766" s="21" t="s">
        <v>531</v>
      </c>
      <c r="F766" s="23">
        <v>1275000000</v>
      </c>
      <c r="G766" s="10">
        <v>996652276</v>
      </c>
      <c r="H766" s="10">
        <v>95443020.5</v>
      </c>
      <c r="I766" s="10">
        <v>12327552</v>
      </c>
      <c r="J766" s="10">
        <v>12486771</v>
      </c>
      <c r="K766" s="10">
        <v>24814323</v>
      </c>
      <c r="L766" s="10">
        <v>70628697.5</v>
      </c>
      <c r="M766" s="10">
        <v>182904703.5</v>
      </c>
      <c r="N766" s="11" t="s">
        <v>56</v>
      </c>
      <c r="O766" s="21" t="s">
        <v>723</v>
      </c>
    </row>
    <row r="767" spans="1:15" s="6" customFormat="1" ht="15.95" customHeight="1" outlineLevel="2">
      <c r="A767" s="20">
        <v>33</v>
      </c>
      <c r="B767" s="20" t="s">
        <v>185</v>
      </c>
      <c r="C767" s="21" t="s">
        <v>522</v>
      </c>
      <c r="D767" s="22">
        <v>30398531</v>
      </c>
      <c r="E767" s="21" t="s">
        <v>532</v>
      </c>
      <c r="F767" s="23">
        <v>600000000</v>
      </c>
      <c r="G767" s="10">
        <v>215909840</v>
      </c>
      <c r="H767" s="10">
        <v>83022540</v>
      </c>
      <c r="I767" s="10">
        <v>9339125</v>
      </c>
      <c r="J767" s="10">
        <v>0</v>
      </c>
      <c r="K767" s="10">
        <v>9339125</v>
      </c>
      <c r="L767" s="10">
        <v>73683415</v>
      </c>
      <c r="M767" s="10">
        <v>301067620</v>
      </c>
      <c r="N767" s="11" t="s">
        <v>56</v>
      </c>
      <c r="O767" s="21" t="s">
        <v>723</v>
      </c>
    </row>
    <row r="768" spans="1:15" s="6" customFormat="1" ht="15.95" customHeight="1" outlineLevel="2">
      <c r="A768" s="20">
        <v>33</v>
      </c>
      <c r="B768" s="20" t="s">
        <v>540</v>
      </c>
      <c r="C768" s="21" t="s">
        <v>540</v>
      </c>
      <c r="D768" s="22" t="s">
        <v>540</v>
      </c>
      <c r="E768" s="21" t="s">
        <v>541</v>
      </c>
      <c r="F768" s="23">
        <v>1528020000</v>
      </c>
      <c r="G768" s="10">
        <v>0</v>
      </c>
      <c r="H768" s="23">
        <v>1528020000</v>
      </c>
      <c r="I768" s="10">
        <v>171222000</v>
      </c>
      <c r="J768" s="10">
        <v>0</v>
      </c>
      <c r="K768" s="10">
        <v>171222000</v>
      </c>
      <c r="L768" s="10">
        <v>1356798000</v>
      </c>
      <c r="M768" s="10">
        <v>0</v>
      </c>
      <c r="N768" s="11" t="s">
        <v>56</v>
      </c>
      <c r="O768" s="21" t="s">
        <v>723</v>
      </c>
    </row>
    <row r="769" spans="1:15" s="6" customFormat="1" ht="15.75" customHeight="1" outlineLevel="2">
      <c r="A769" s="20">
        <v>33</v>
      </c>
      <c r="B769" s="20" t="s">
        <v>195</v>
      </c>
      <c r="C769" s="21" t="s">
        <v>533</v>
      </c>
      <c r="D769" s="22">
        <v>30461825</v>
      </c>
      <c r="E769" s="21" t="s">
        <v>534</v>
      </c>
      <c r="F769" s="23">
        <v>172834000</v>
      </c>
      <c r="G769" s="10">
        <v>0</v>
      </c>
      <c r="H769" s="10">
        <v>43208500</v>
      </c>
      <c r="I769" s="10">
        <v>0</v>
      </c>
      <c r="J769" s="10">
        <v>0</v>
      </c>
      <c r="K769" s="10">
        <v>0</v>
      </c>
      <c r="L769" s="10">
        <v>43208500</v>
      </c>
      <c r="M769" s="10">
        <v>129625500</v>
      </c>
      <c r="N769" s="11" t="s">
        <v>56</v>
      </c>
      <c r="O769" s="21" t="s">
        <v>723</v>
      </c>
    </row>
    <row r="770" spans="1:15" s="6" customFormat="1" ht="15.95" customHeight="1" outlineLevel="2">
      <c r="A770" s="20">
        <v>33</v>
      </c>
      <c r="B770" s="20" t="s">
        <v>31</v>
      </c>
      <c r="C770" s="21" t="s">
        <v>492</v>
      </c>
      <c r="D770" s="22">
        <v>30484364</v>
      </c>
      <c r="E770" s="21" t="s">
        <v>494</v>
      </c>
      <c r="F770" s="23">
        <v>230000000</v>
      </c>
      <c r="G770" s="10">
        <v>0</v>
      </c>
      <c r="H770" s="10">
        <v>20000000</v>
      </c>
      <c r="I770" s="10">
        <v>0</v>
      </c>
      <c r="J770" s="10">
        <v>800000</v>
      </c>
      <c r="K770" s="10">
        <v>800000</v>
      </c>
      <c r="L770" s="10">
        <v>19200000</v>
      </c>
      <c r="M770" s="10">
        <v>210000000</v>
      </c>
      <c r="N770" s="11" t="s">
        <v>56</v>
      </c>
      <c r="O770" s="21" t="s">
        <v>723</v>
      </c>
    </row>
    <row r="771" spans="1:15" s="6" customFormat="1" ht="15.95" customHeight="1" outlineLevel="2">
      <c r="A771" s="20">
        <v>33</v>
      </c>
      <c r="B771" s="20" t="s">
        <v>185</v>
      </c>
      <c r="C771" s="21" t="s">
        <v>535</v>
      </c>
      <c r="D771" s="22">
        <v>30426980</v>
      </c>
      <c r="E771" s="21" t="s">
        <v>536</v>
      </c>
      <c r="F771" s="23">
        <v>500000000</v>
      </c>
      <c r="G771" s="10">
        <v>134922986</v>
      </c>
      <c r="H771" s="10">
        <v>83374391.75</v>
      </c>
      <c r="I771" s="10">
        <v>55468629</v>
      </c>
      <c r="J771" s="10">
        <v>0</v>
      </c>
      <c r="K771" s="10">
        <v>55468629</v>
      </c>
      <c r="L771" s="10">
        <v>27905762.75</v>
      </c>
      <c r="M771" s="10">
        <v>281702622.25</v>
      </c>
      <c r="N771" s="11" t="s">
        <v>56</v>
      </c>
      <c r="O771" s="21" t="s">
        <v>723</v>
      </c>
    </row>
    <row r="772" spans="1:15" ht="18.75" customHeight="1" outlineLevel="1">
      <c r="A772" s="26"/>
      <c r="B772" s="26"/>
      <c r="C772" s="14"/>
      <c r="D772" s="27"/>
      <c r="E772" s="199" t="s">
        <v>768</v>
      </c>
      <c r="F772" s="201">
        <v>25816436701</v>
      </c>
      <c r="G772" s="201">
        <v>13971228804</v>
      </c>
      <c r="H772" s="201">
        <v>4108493345</v>
      </c>
      <c r="I772" s="201">
        <v>1017463754</v>
      </c>
      <c r="J772" s="201">
        <v>447315642</v>
      </c>
      <c r="K772" s="201">
        <v>1464779396</v>
      </c>
      <c r="L772" s="201">
        <v>2643713949</v>
      </c>
      <c r="M772" s="201">
        <v>7736714552</v>
      </c>
      <c r="N772" s="30"/>
      <c r="O772" s="7"/>
    </row>
    <row r="773" spans="1:15" ht="18.75" customHeight="1" outlineLevel="1">
      <c r="A773" s="26"/>
      <c r="B773" s="26"/>
      <c r="C773" s="14"/>
      <c r="D773" s="27"/>
      <c r="E773" s="14"/>
      <c r="F773" s="28"/>
      <c r="G773" s="29"/>
      <c r="H773" s="29"/>
      <c r="I773" s="29"/>
      <c r="J773" s="29"/>
      <c r="K773" s="29"/>
      <c r="L773" s="29"/>
      <c r="M773" s="29"/>
      <c r="N773" s="30"/>
      <c r="O773" s="7"/>
    </row>
    <row r="774" spans="1:15" ht="18.75" customHeight="1" outlineLevel="1">
      <c r="A774" s="26"/>
      <c r="B774" s="26"/>
      <c r="C774" s="14"/>
      <c r="D774" s="27"/>
      <c r="E774" s="198" t="s">
        <v>759</v>
      </c>
      <c r="F774" s="28"/>
      <c r="G774" s="29"/>
      <c r="H774" s="29"/>
      <c r="I774" s="29"/>
      <c r="J774" s="29"/>
      <c r="K774" s="29"/>
      <c r="L774" s="29"/>
      <c r="M774" s="29"/>
      <c r="N774" s="30"/>
      <c r="O774" s="7"/>
    </row>
    <row r="775" spans="1:15" s="6" customFormat="1" ht="15.95" customHeight="1" outlineLevel="2">
      <c r="A775" s="20">
        <v>33</v>
      </c>
      <c r="B775" s="20" t="s">
        <v>31</v>
      </c>
      <c r="C775" s="21" t="s">
        <v>522</v>
      </c>
      <c r="D775" s="22">
        <v>30398277</v>
      </c>
      <c r="E775" s="21" t="s">
        <v>537</v>
      </c>
      <c r="F775" s="23">
        <v>394000000</v>
      </c>
      <c r="G775" s="10">
        <v>0</v>
      </c>
      <c r="H775" s="10">
        <v>89529349</v>
      </c>
      <c r="I775" s="10">
        <v>0</v>
      </c>
      <c r="J775" s="10">
        <v>0</v>
      </c>
      <c r="K775" s="10">
        <v>0</v>
      </c>
      <c r="L775" s="10">
        <v>89529349</v>
      </c>
      <c r="M775" s="10">
        <v>304470651</v>
      </c>
      <c r="N775" s="11" t="s">
        <v>56</v>
      </c>
      <c r="O775" s="21" t="s">
        <v>724</v>
      </c>
    </row>
    <row r="776" spans="1:15" s="6" customFormat="1" ht="15.95" customHeight="1" outlineLevel="2">
      <c r="A776" s="20">
        <v>33</v>
      </c>
      <c r="B776" s="20" t="s">
        <v>31</v>
      </c>
      <c r="C776" s="21" t="s">
        <v>524</v>
      </c>
      <c r="D776" s="22">
        <v>30399283</v>
      </c>
      <c r="E776" s="21" t="s">
        <v>538</v>
      </c>
      <c r="F776" s="23">
        <v>12000000</v>
      </c>
      <c r="G776" s="10">
        <v>0</v>
      </c>
      <c r="H776" s="10">
        <v>12000000</v>
      </c>
      <c r="I776" s="10">
        <v>0</v>
      </c>
      <c r="J776" s="10">
        <v>0</v>
      </c>
      <c r="K776" s="10">
        <v>0</v>
      </c>
      <c r="L776" s="10">
        <v>12000000</v>
      </c>
      <c r="M776" s="10">
        <v>0</v>
      </c>
      <c r="N776" s="11" t="s">
        <v>56</v>
      </c>
      <c r="O776" s="21" t="s">
        <v>724</v>
      </c>
    </row>
    <row r="777" spans="1:15" s="6" customFormat="1" ht="15.95" customHeight="1" outlineLevel="2">
      <c r="A777" s="20">
        <v>33</v>
      </c>
      <c r="B777" s="20" t="s">
        <v>31</v>
      </c>
      <c r="C777" s="21" t="s">
        <v>535</v>
      </c>
      <c r="D777" s="22">
        <v>40004275</v>
      </c>
      <c r="E777" s="21" t="s">
        <v>539</v>
      </c>
      <c r="F777" s="23">
        <v>1200000000</v>
      </c>
      <c r="G777" s="10">
        <v>0</v>
      </c>
      <c r="H777" s="10">
        <v>500000000</v>
      </c>
      <c r="I777" s="10">
        <v>0</v>
      </c>
      <c r="J777" s="10">
        <v>0</v>
      </c>
      <c r="K777" s="10">
        <v>0</v>
      </c>
      <c r="L777" s="10">
        <v>500000000</v>
      </c>
      <c r="M777" s="10">
        <v>700000000</v>
      </c>
      <c r="N777" s="11" t="s">
        <v>56</v>
      </c>
      <c r="O777" s="21" t="s">
        <v>724</v>
      </c>
    </row>
    <row r="778" spans="1:15" s="6" customFormat="1" ht="15.95" customHeight="1" outlineLevel="2">
      <c r="A778" s="20">
        <v>33</v>
      </c>
      <c r="B778" s="20" t="s">
        <v>31</v>
      </c>
      <c r="C778" s="21" t="s">
        <v>542</v>
      </c>
      <c r="D778" s="22" t="s">
        <v>483</v>
      </c>
      <c r="E778" s="21" t="s">
        <v>543</v>
      </c>
      <c r="F778" s="23">
        <v>876728040</v>
      </c>
      <c r="G778" s="10">
        <v>0</v>
      </c>
      <c r="H778" s="10">
        <v>112263800</v>
      </c>
      <c r="I778" s="10">
        <v>0</v>
      </c>
      <c r="J778" s="10">
        <v>0</v>
      </c>
      <c r="K778" s="10">
        <v>0</v>
      </c>
      <c r="L778" s="10">
        <v>112263800</v>
      </c>
      <c r="M778" s="10">
        <v>764464240</v>
      </c>
      <c r="N778" s="11" t="s">
        <v>49</v>
      </c>
      <c r="O778" s="21" t="s">
        <v>724</v>
      </c>
    </row>
    <row r="779" spans="1:15" ht="18.75" customHeight="1" outlineLevel="1">
      <c r="A779" s="26"/>
      <c r="B779" s="26"/>
      <c r="C779" s="14"/>
      <c r="D779" s="27"/>
      <c r="E779" s="199" t="s">
        <v>760</v>
      </c>
      <c r="F779" s="201">
        <v>2482728040</v>
      </c>
      <c r="G779" s="201">
        <v>0</v>
      </c>
      <c r="H779" s="201">
        <v>713793149</v>
      </c>
      <c r="I779" s="201">
        <v>0</v>
      </c>
      <c r="J779" s="201">
        <v>0</v>
      </c>
      <c r="K779" s="201">
        <v>0</v>
      </c>
      <c r="L779" s="201">
        <v>713793149</v>
      </c>
      <c r="M779" s="201">
        <v>1768934891</v>
      </c>
      <c r="N779" s="30"/>
      <c r="O779" s="7"/>
    </row>
    <row r="780" spans="1:15" ht="18.75" customHeight="1" outlineLevel="1">
      <c r="A780" s="26"/>
      <c r="B780" s="26"/>
      <c r="C780" s="14"/>
      <c r="D780" s="27"/>
      <c r="E780" s="31"/>
      <c r="F780" s="28"/>
      <c r="G780" s="28"/>
      <c r="H780" s="28"/>
      <c r="I780" s="28"/>
      <c r="J780" s="28"/>
      <c r="K780" s="28"/>
      <c r="L780" s="28"/>
      <c r="M780" s="28"/>
      <c r="N780" s="30"/>
      <c r="O780" s="7"/>
    </row>
    <row r="781" spans="1:15" s="285" customFormat="1" ht="24.75" customHeight="1" outlineLevel="1">
      <c r="A781" s="278"/>
      <c r="B781" s="278"/>
      <c r="C781" s="280"/>
      <c r="D781" s="279"/>
      <c r="E781" s="287" t="s">
        <v>544</v>
      </c>
      <c r="F781" s="288">
        <v>28299164741</v>
      </c>
      <c r="G781" s="288">
        <v>13971228804</v>
      </c>
      <c r="H781" s="288">
        <v>4822286494</v>
      </c>
      <c r="I781" s="288">
        <v>1017463754</v>
      </c>
      <c r="J781" s="288">
        <v>447315642</v>
      </c>
      <c r="K781" s="288">
        <v>1464779396</v>
      </c>
      <c r="L781" s="288">
        <v>3357507098</v>
      </c>
      <c r="M781" s="288">
        <v>9505649443</v>
      </c>
      <c r="N781" s="286"/>
      <c r="O781" s="284"/>
    </row>
    <row r="782" spans="1:15" ht="18.75" customHeight="1" outlineLevel="1">
      <c r="A782" s="26"/>
      <c r="B782" s="26"/>
      <c r="C782" s="14"/>
      <c r="D782" s="27"/>
      <c r="E782" s="12"/>
      <c r="F782" s="28"/>
      <c r="G782" s="28"/>
      <c r="H782" s="28"/>
      <c r="I782" s="28"/>
      <c r="J782" s="28"/>
      <c r="K782" s="28"/>
      <c r="L782" s="28"/>
      <c r="M782" s="28"/>
      <c r="N782" s="30"/>
      <c r="O782" s="7"/>
    </row>
    <row r="783" spans="1:15" s="285" customFormat="1" ht="24.75" customHeight="1">
      <c r="A783" s="289"/>
      <c r="B783" s="289"/>
      <c r="D783" s="290"/>
      <c r="E783" s="287" t="s">
        <v>700</v>
      </c>
      <c r="F783" s="288">
        <v>388588544021</v>
      </c>
      <c r="G783" s="288">
        <v>110039111390</v>
      </c>
      <c r="H783" s="288">
        <v>87160682999.999908</v>
      </c>
      <c r="I783" s="288">
        <v>25839788135</v>
      </c>
      <c r="J783" s="288">
        <v>7100525783</v>
      </c>
      <c r="K783" s="288">
        <v>32940313918</v>
      </c>
      <c r="L783" s="288">
        <v>54274757285.999901</v>
      </c>
      <c r="M783" s="288">
        <v>191334361427.00009</v>
      </c>
      <c r="N783" s="291"/>
    </row>
    <row r="784" spans="1:15" s="6" customFormat="1" ht="15" customHeight="1">
      <c r="A784" s="202"/>
      <c r="B784" s="19"/>
      <c r="D784" s="203"/>
      <c r="F784" s="204"/>
      <c r="G784" s="205"/>
      <c r="H784" s="205"/>
      <c r="I784" s="205"/>
      <c r="J784" s="205"/>
      <c r="K784" s="205"/>
      <c r="L784" s="205"/>
      <c r="M784" s="205"/>
      <c r="N784" s="206"/>
    </row>
  </sheetData>
  <autoFilter ref="A1:O791"/>
  <conditionalFormatting sqref="D266">
    <cfRule type="duplicateValues" dxfId="152" priority="36"/>
  </conditionalFormatting>
  <conditionalFormatting sqref="D24">
    <cfRule type="duplicateValues" dxfId="151" priority="34"/>
  </conditionalFormatting>
  <conditionalFormatting sqref="D439">
    <cfRule type="duplicateValues" dxfId="150" priority="32"/>
  </conditionalFormatting>
  <conditionalFormatting sqref="D440">
    <cfRule type="duplicateValues" dxfId="149" priority="30"/>
  </conditionalFormatting>
  <conditionalFormatting sqref="D323">
    <cfRule type="duplicateValues" dxfId="148" priority="28"/>
  </conditionalFormatting>
  <conditionalFormatting sqref="D493">
    <cfRule type="duplicateValues" dxfId="147" priority="26"/>
  </conditionalFormatting>
  <conditionalFormatting sqref="D511">
    <cfRule type="duplicateValues" dxfId="146" priority="22"/>
  </conditionalFormatting>
  <conditionalFormatting sqref="D571">
    <cfRule type="duplicateValues" dxfId="145" priority="20"/>
  </conditionalFormatting>
  <conditionalFormatting sqref="D512:D513 D510">
    <cfRule type="duplicateValues" dxfId="144" priority="435"/>
  </conditionalFormatting>
  <conditionalFormatting sqref="D41 D38:D39">
    <cfRule type="duplicateValues" dxfId="143" priority="437"/>
  </conditionalFormatting>
  <conditionalFormatting sqref="D144:D145 D150">
    <cfRule type="duplicateValues" dxfId="142" priority="439"/>
  </conditionalFormatting>
  <conditionalFormatting sqref="D212:D213 D208:D209">
    <cfRule type="duplicateValues" dxfId="141" priority="441"/>
  </conditionalFormatting>
  <conditionalFormatting sqref="D234:D235 D229:D230">
    <cfRule type="duplicateValues" dxfId="140" priority="443"/>
  </conditionalFormatting>
  <conditionalFormatting sqref="D260:D261 D255:D256">
    <cfRule type="duplicateValues" dxfId="139" priority="445"/>
  </conditionalFormatting>
  <conditionalFormatting sqref="D301 D297:D298">
    <cfRule type="duplicateValues" dxfId="138" priority="447"/>
  </conditionalFormatting>
  <conditionalFormatting sqref="D340 D334:D335">
    <cfRule type="duplicateValues" dxfId="137" priority="449"/>
  </conditionalFormatting>
  <conditionalFormatting sqref="D408 D403:D404">
    <cfRule type="duplicateValues" dxfId="136" priority="451"/>
  </conditionalFormatting>
  <conditionalFormatting sqref="D458 D455:D456">
    <cfRule type="duplicateValues" dxfId="135" priority="453"/>
  </conditionalFormatting>
  <conditionalFormatting sqref="D547 D543:D544">
    <cfRule type="duplicateValues" dxfId="134" priority="455"/>
  </conditionalFormatting>
  <conditionalFormatting sqref="D719 D716:D717">
    <cfRule type="duplicateValues" dxfId="133" priority="457"/>
  </conditionalFormatting>
  <conditionalFormatting sqref="D566">
    <cfRule type="duplicateValues" dxfId="132" priority="459"/>
  </conditionalFormatting>
  <conditionalFormatting sqref="D568">
    <cfRule type="duplicateValues" dxfId="131" priority="460"/>
  </conditionalFormatting>
  <conditionalFormatting sqref="D779:D1048576 D567 D490:D492 D542 D715 D333 D514:D517 D262:D265 D25:D32 D34:D37 D40 D42:D54 D56:D74 D76:D87 D104:D116 D118:D143 D146:D149 D151:D166 D206:D207 D210:D211 D214:D224 D226:D228 D236:D250 D252:D254 D267:D275 D277:D292 D294:D296 D299:D300 D315:D322 D302:D313 D324:D331 D336:D339 D405:D407 D409:D425 D427:D438 D457 D459:D470 D504:D509 D494:D502 D545:D546 D548:D559 D561:D565 D572:D601 D625:D638 D718 D720:D723 D441:D450 D452:D454 D727:D777 D1:D23 D89:D102 D168:D190 D192:D204 D231:D233 D257:D259 D341:D382 D384:D398 D400:D402 D472:D488 D519:D540 D569:D570 D603:D623 D640:D663 D665:D713">
    <cfRule type="duplicateValues" dxfId="130" priority="46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7" scale="35" orientation="landscape" r:id="rId1"/>
  <headerFooter>
    <oddHeader>&amp;L&amp;10              GOBIERNO REGIONAL DE LOS LAGOS
DIVISIÓN DE PRESUPUESTO E INVERSIÓN REGIONAL
                               23-07-2019&amp;C&amp;"-,Negrita"&amp;20ESTADO DE SITUACION FNDR MES DE JUNIO</oddHeader>
  </headerFooter>
  <rowBreaks count="14" manualBreakCount="14">
    <brk id="70" max="27" man="1"/>
    <brk id="110" max="27" man="1"/>
    <brk id="154" max="27" man="1"/>
    <brk id="220" max="27" man="1"/>
    <brk id="286" max="27" man="1"/>
    <brk id="349" max="27" man="1"/>
    <brk id="375" max="27" man="1"/>
    <brk id="443" max="27" man="1"/>
    <brk id="497" max="27" man="1"/>
    <brk id="555" max="27" man="1"/>
    <brk id="597" max="27" man="1"/>
    <brk id="659" max="27" man="1"/>
    <brk id="703" max="27" man="1"/>
    <brk id="729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3"/>
  <sheetViews>
    <sheetView zoomScale="80" zoomScaleNormal="80" workbookViewId="0">
      <pane ySplit="1" topLeftCell="A2" activePane="bottomLeft" state="frozen"/>
      <selection activeCell="F1" sqref="F1"/>
      <selection pane="bottomLeft" activeCell="B3" sqref="B3"/>
    </sheetView>
  </sheetViews>
  <sheetFormatPr baseColWidth="10" defaultRowHeight="11.25" outlineLevelRow="2"/>
  <cols>
    <col min="1" max="1" width="12.5703125" style="172" customWidth="1"/>
    <col min="2" max="2" width="11.28515625" style="175" bestFit="1" customWidth="1"/>
    <col min="3" max="3" width="97.7109375" style="172" customWidth="1"/>
    <col min="4" max="4" width="22.28515625" style="176" bestFit="1" customWidth="1"/>
    <col min="5" max="5" width="21.7109375" style="178" customWidth="1"/>
    <col min="6" max="6" width="18.28515625" style="183" customWidth="1"/>
    <col min="7" max="7" width="20.7109375" style="183" bestFit="1" customWidth="1"/>
    <col min="8" max="10" width="19.5703125" style="183" bestFit="1" customWidth="1"/>
    <col min="11" max="11" width="22.5703125" style="183" customWidth="1"/>
    <col min="12" max="12" width="22.7109375" style="183" customWidth="1"/>
    <col min="13" max="13" width="19.140625" style="178" bestFit="1" customWidth="1"/>
    <col min="14" max="14" width="20.42578125" style="177" customWidth="1"/>
    <col min="15" max="16384" width="11.42578125" style="172"/>
  </cols>
  <sheetData>
    <row r="1" spans="1:14" s="304" customFormat="1" ht="66" customHeight="1">
      <c r="A1" s="300" t="s">
        <v>1</v>
      </c>
      <c r="B1" s="300" t="s">
        <v>5</v>
      </c>
      <c r="C1" s="300" t="s">
        <v>6</v>
      </c>
      <c r="D1" s="302" t="s">
        <v>7</v>
      </c>
      <c r="E1" s="302" t="s">
        <v>8</v>
      </c>
      <c r="F1" s="302" t="s">
        <v>9</v>
      </c>
      <c r="G1" s="302" t="s">
        <v>10</v>
      </c>
      <c r="H1" s="302" t="s">
        <v>11</v>
      </c>
      <c r="I1" s="302" t="s">
        <v>12</v>
      </c>
      <c r="J1" s="302" t="s">
        <v>13</v>
      </c>
      <c r="K1" s="302" t="s">
        <v>761</v>
      </c>
      <c r="L1" s="302" t="s">
        <v>16</v>
      </c>
      <c r="M1" s="302" t="s">
        <v>639</v>
      </c>
      <c r="N1" s="302" t="s">
        <v>20</v>
      </c>
    </row>
    <row r="2" spans="1:14" s="148" customFormat="1" ht="15" customHeight="1" outlineLevel="1">
      <c r="A2" s="147"/>
      <c r="B2" s="149"/>
      <c r="C2" s="152"/>
      <c r="D2" s="153"/>
      <c r="E2" s="188"/>
      <c r="F2" s="159"/>
      <c r="G2" s="159"/>
      <c r="H2" s="159"/>
      <c r="I2" s="159"/>
      <c r="J2" s="159"/>
      <c r="K2" s="159"/>
      <c r="L2" s="159"/>
      <c r="M2" s="153"/>
      <c r="N2" s="179"/>
    </row>
    <row r="3" spans="1:14" s="145" customFormat="1" ht="15.75" outlineLevel="1">
      <c r="A3" s="147"/>
      <c r="B3" s="149"/>
      <c r="C3" s="154" t="s">
        <v>67</v>
      </c>
      <c r="D3" s="153"/>
      <c r="E3" s="188"/>
      <c r="F3" s="159"/>
      <c r="G3" s="159"/>
      <c r="H3" s="159"/>
      <c r="I3" s="159"/>
      <c r="J3" s="159"/>
      <c r="K3" s="159"/>
      <c r="L3" s="159"/>
      <c r="M3" s="153"/>
      <c r="N3" s="179"/>
    </row>
    <row r="4" spans="1:14" s="145" customFormat="1" ht="15" customHeight="1" outlineLevel="2">
      <c r="A4" s="139">
        <v>33125</v>
      </c>
      <c r="B4" s="214">
        <v>30458561</v>
      </c>
      <c r="C4" s="155" t="s">
        <v>664</v>
      </c>
      <c r="D4" s="189">
        <v>89600264</v>
      </c>
      <c r="E4" s="144">
        <v>27689896</v>
      </c>
      <c r="F4" s="144">
        <v>0</v>
      </c>
      <c r="G4" s="144">
        <v>0</v>
      </c>
      <c r="H4" s="144">
        <v>50004841</v>
      </c>
      <c r="I4" s="144">
        <v>7014927</v>
      </c>
      <c r="J4" s="144">
        <v>0</v>
      </c>
      <c r="K4" s="144"/>
      <c r="L4" s="144">
        <f>SUM(F4:K4)</f>
        <v>57019768</v>
      </c>
      <c r="M4" s="144">
        <f>D4-(E4+L4)</f>
        <v>4890600</v>
      </c>
      <c r="N4" s="140" t="s">
        <v>30</v>
      </c>
    </row>
    <row r="5" spans="1:14" s="145" customFormat="1" ht="15" customHeight="1" outlineLevel="2">
      <c r="A5" s="139">
        <v>33125</v>
      </c>
      <c r="B5" s="214">
        <v>30488419</v>
      </c>
      <c r="C5" s="155" t="s">
        <v>665</v>
      </c>
      <c r="D5" s="189">
        <v>25000000</v>
      </c>
      <c r="E5" s="144">
        <v>3721568</v>
      </c>
      <c r="F5" s="144">
        <v>0</v>
      </c>
      <c r="G5" s="144">
        <v>0</v>
      </c>
      <c r="H5" s="144">
        <v>0</v>
      </c>
      <c r="I5" s="144">
        <v>8680388</v>
      </c>
      <c r="J5" s="144">
        <v>0</v>
      </c>
      <c r="K5" s="144"/>
      <c r="L5" s="144">
        <f t="shared" ref="L5:L6" si="0">SUM(F5:K5)</f>
        <v>8680388</v>
      </c>
      <c r="M5" s="144">
        <f>D5-(E5+L5)</f>
        <v>12598044</v>
      </c>
      <c r="N5" s="140" t="s">
        <v>30</v>
      </c>
    </row>
    <row r="6" spans="1:14" s="145" customFormat="1" ht="15" customHeight="1" outlineLevel="2">
      <c r="A6" s="139">
        <v>33125</v>
      </c>
      <c r="B6" s="214">
        <v>40008520</v>
      </c>
      <c r="C6" s="155" t="s">
        <v>623</v>
      </c>
      <c r="D6" s="189">
        <v>93999998</v>
      </c>
      <c r="E6" s="144">
        <v>0</v>
      </c>
      <c r="F6" s="144">
        <v>10066656</v>
      </c>
      <c r="G6" s="144">
        <v>0</v>
      </c>
      <c r="H6" s="144">
        <v>35521798</v>
      </c>
      <c r="I6" s="144">
        <v>26439197</v>
      </c>
      <c r="J6" s="144">
        <v>0</v>
      </c>
      <c r="K6" s="144">
        <v>21972347</v>
      </c>
      <c r="L6" s="144">
        <f t="shared" si="0"/>
        <v>93999998</v>
      </c>
      <c r="M6" s="144">
        <f>D6-(E6+L6)</f>
        <v>0</v>
      </c>
      <c r="N6" s="140" t="s">
        <v>30</v>
      </c>
    </row>
    <row r="7" spans="1:14" s="145" customFormat="1" ht="15" customHeight="1" outlineLevel="1">
      <c r="A7" s="147"/>
      <c r="B7" s="149"/>
      <c r="C7" s="150" t="s">
        <v>553</v>
      </c>
      <c r="D7" s="151">
        <f>SUBTOTAL(9,D4:D6)</f>
        <v>208600262</v>
      </c>
      <c r="E7" s="151">
        <f t="shared" ref="E7:M7" si="1">SUBTOTAL(9,E4:E6)</f>
        <v>31411464</v>
      </c>
      <c r="F7" s="151">
        <f t="shared" si="1"/>
        <v>10066656</v>
      </c>
      <c r="G7" s="151">
        <f t="shared" si="1"/>
        <v>0</v>
      </c>
      <c r="H7" s="151">
        <f t="shared" si="1"/>
        <v>85526639</v>
      </c>
      <c r="I7" s="151">
        <f t="shared" si="1"/>
        <v>42134512</v>
      </c>
      <c r="J7" s="151">
        <f t="shared" si="1"/>
        <v>0</v>
      </c>
      <c r="K7" s="151">
        <f t="shared" si="1"/>
        <v>21972347</v>
      </c>
      <c r="L7" s="151">
        <f t="shared" si="1"/>
        <v>159700154</v>
      </c>
      <c r="M7" s="151">
        <f t="shared" si="1"/>
        <v>17488644</v>
      </c>
      <c r="N7" s="179"/>
    </row>
    <row r="8" spans="1:14" s="148" customFormat="1" ht="15" customHeight="1" outlineLevel="1">
      <c r="A8" s="147"/>
      <c r="B8" s="149"/>
      <c r="C8" s="152"/>
      <c r="D8" s="153"/>
      <c r="E8" s="188"/>
      <c r="F8" s="159"/>
      <c r="G8" s="159"/>
      <c r="H8" s="159"/>
      <c r="I8" s="159"/>
      <c r="J8" s="159"/>
      <c r="K8" s="159"/>
      <c r="L8" s="159"/>
      <c r="M8" s="153"/>
      <c r="N8" s="179"/>
    </row>
    <row r="9" spans="1:14" s="145" customFormat="1" ht="15.75" outlineLevel="1">
      <c r="A9" s="147"/>
      <c r="B9" s="149"/>
      <c r="C9" s="154" t="s">
        <v>81</v>
      </c>
      <c r="D9" s="153"/>
      <c r="E9" s="188"/>
      <c r="F9" s="159"/>
      <c r="G9" s="159"/>
      <c r="H9" s="159"/>
      <c r="I9" s="159"/>
      <c r="J9" s="159"/>
      <c r="K9" s="159"/>
      <c r="L9" s="159"/>
      <c r="M9" s="153"/>
      <c r="N9" s="179"/>
    </row>
    <row r="10" spans="1:14" s="145" customFormat="1" ht="15" customHeight="1" outlineLevel="2">
      <c r="A10" s="139">
        <v>33125</v>
      </c>
      <c r="B10" s="214">
        <v>30486824</v>
      </c>
      <c r="C10" s="156" t="s">
        <v>613</v>
      </c>
      <c r="D10" s="189">
        <v>89971164</v>
      </c>
      <c r="E10" s="144">
        <v>69634310</v>
      </c>
      <c r="F10" s="144">
        <v>0</v>
      </c>
      <c r="G10" s="144">
        <v>0</v>
      </c>
      <c r="H10" s="144">
        <v>0</v>
      </c>
      <c r="I10" s="144">
        <v>19999998</v>
      </c>
      <c r="J10" s="144">
        <v>0</v>
      </c>
      <c r="K10" s="144"/>
      <c r="L10" s="144">
        <f t="shared" ref="L10:L13" si="2">SUM(F10:K10)</f>
        <v>19999998</v>
      </c>
      <c r="M10" s="144">
        <f>D10-(E10+L10)</f>
        <v>336856</v>
      </c>
      <c r="N10" s="140" t="s">
        <v>30</v>
      </c>
    </row>
    <row r="11" spans="1:14" s="145" customFormat="1" ht="15" customHeight="1" outlineLevel="2">
      <c r="A11" s="139">
        <v>33125</v>
      </c>
      <c r="B11" s="214">
        <v>40007375</v>
      </c>
      <c r="C11" s="156" t="s">
        <v>610</v>
      </c>
      <c r="D11" s="189">
        <f>93932650-10000</f>
        <v>93922650</v>
      </c>
      <c r="E11" s="144">
        <v>0</v>
      </c>
      <c r="F11" s="144">
        <v>0</v>
      </c>
      <c r="G11" s="144">
        <v>6477795</v>
      </c>
      <c r="H11" s="144">
        <v>45792936</v>
      </c>
      <c r="I11" s="144">
        <v>11984630</v>
      </c>
      <c r="J11" s="144">
        <v>0</v>
      </c>
      <c r="K11" s="144">
        <v>29677289</v>
      </c>
      <c r="L11" s="144">
        <f t="shared" si="2"/>
        <v>93932650</v>
      </c>
      <c r="M11" s="144">
        <f>D11-(E11+L11)</f>
        <v>-10000</v>
      </c>
      <c r="N11" s="140" t="s">
        <v>26</v>
      </c>
    </row>
    <row r="12" spans="1:14" s="145" customFormat="1" ht="15" customHeight="1" outlineLevel="2">
      <c r="A12" s="139">
        <v>33125</v>
      </c>
      <c r="B12" s="214">
        <v>30483800</v>
      </c>
      <c r="C12" s="156" t="s">
        <v>666</v>
      </c>
      <c r="D12" s="189">
        <f>84412323-12254</f>
        <v>84400069</v>
      </c>
      <c r="E12" s="144">
        <v>74575069</v>
      </c>
      <c r="F12" s="144">
        <v>0</v>
      </c>
      <c r="G12" s="144">
        <v>0</v>
      </c>
      <c r="H12" s="144">
        <v>0</v>
      </c>
      <c r="I12" s="144">
        <v>9825000</v>
      </c>
      <c r="J12" s="144">
        <v>0</v>
      </c>
      <c r="K12" s="144"/>
      <c r="L12" s="144">
        <f>SUM(F12:K12)</f>
        <v>9825000</v>
      </c>
      <c r="M12" s="144">
        <f>D12-(E12+L12)</f>
        <v>0</v>
      </c>
      <c r="N12" s="140" t="s">
        <v>26</v>
      </c>
    </row>
    <row r="13" spans="1:14" s="145" customFormat="1" ht="15" customHeight="1" outlineLevel="2">
      <c r="A13" s="139">
        <v>33125</v>
      </c>
      <c r="B13" s="214">
        <v>30487900</v>
      </c>
      <c r="C13" s="156" t="s">
        <v>667</v>
      </c>
      <c r="D13" s="189">
        <v>89643742</v>
      </c>
      <c r="E13" s="144">
        <v>38173271</v>
      </c>
      <c r="F13" s="144">
        <v>10022104</v>
      </c>
      <c r="G13" s="144">
        <v>0</v>
      </c>
      <c r="H13" s="144">
        <v>0</v>
      </c>
      <c r="I13" s="144">
        <v>41448367</v>
      </c>
      <c r="J13" s="144">
        <v>0</v>
      </c>
      <c r="K13" s="144"/>
      <c r="L13" s="144">
        <f t="shared" si="2"/>
        <v>51470471</v>
      </c>
      <c r="M13" s="144">
        <f>D13-(E13+L13)</f>
        <v>0</v>
      </c>
      <c r="N13" s="140" t="s">
        <v>26</v>
      </c>
    </row>
    <row r="14" spans="1:14" s="145" customFormat="1" ht="15" customHeight="1" outlineLevel="1">
      <c r="A14" s="147"/>
      <c r="B14" s="149"/>
      <c r="C14" s="150" t="s">
        <v>554</v>
      </c>
      <c r="D14" s="151">
        <f>SUBTOTAL(9,D10:D13)</f>
        <v>357937625</v>
      </c>
      <c r="E14" s="151">
        <f t="shared" ref="E14:M14" si="3">SUBTOTAL(9,E10:E13)</f>
        <v>182382650</v>
      </c>
      <c r="F14" s="151">
        <f t="shared" si="3"/>
        <v>10022104</v>
      </c>
      <c r="G14" s="151">
        <f t="shared" si="3"/>
        <v>6477795</v>
      </c>
      <c r="H14" s="151">
        <f t="shared" si="3"/>
        <v>45792936</v>
      </c>
      <c r="I14" s="151">
        <f t="shared" si="3"/>
        <v>83257995</v>
      </c>
      <c r="J14" s="151">
        <f t="shared" si="3"/>
        <v>0</v>
      </c>
      <c r="K14" s="151">
        <f t="shared" si="3"/>
        <v>29677289</v>
      </c>
      <c r="L14" s="151">
        <f>SUBTOTAL(9,L10:L13)</f>
        <v>175228119</v>
      </c>
      <c r="M14" s="151">
        <f t="shared" si="3"/>
        <v>326856</v>
      </c>
      <c r="N14" s="179"/>
    </row>
    <row r="15" spans="1:14" s="148" customFormat="1" ht="15" customHeight="1" outlineLevel="1">
      <c r="A15" s="147"/>
      <c r="B15" s="149"/>
      <c r="C15" s="152"/>
      <c r="D15" s="153"/>
      <c r="E15" s="188"/>
      <c r="F15" s="159"/>
      <c r="G15" s="159"/>
      <c r="H15" s="159"/>
      <c r="I15" s="159"/>
      <c r="J15" s="159"/>
      <c r="K15" s="159"/>
      <c r="L15" s="159"/>
      <c r="M15" s="153"/>
      <c r="N15" s="179"/>
    </row>
    <row r="16" spans="1:14" s="148" customFormat="1" ht="15" customHeight="1" outlineLevel="1">
      <c r="A16" s="147"/>
      <c r="B16" s="149"/>
      <c r="C16" s="154" t="s">
        <v>57</v>
      </c>
      <c r="D16" s="153"/>
      <c r="E16" s="188"/>
      <c r="F16" s="159"/>
      <c r="G16" s="159"/>
      <c r="H16" s="159"/>
      <c r="I16" s="159"/>
      <c r="J16" s="159"/>
      <c r="K16" s="159"/>
      <c r="L16" s="159"/>
      <c r="M16" s="153"/>
      <c r="N16" s="179"/>
    </row>
    <row r="17" spans="1:14" s="148" customFormat="1" ht="15" customHeight="1" outlineLevel="1">
      <c r="A17" s="139">
        <v>33125</v>
      </c>
      <c r="B17" s="215">
        <v>40007329</v>
      </c>
      <c r="C17" s="186" t="s">
        <v>625</v>
      </c>
      <c r="D17" s="187">
        <v>91961112</v>
      </c>
      <c r="E17" s="144">
        <v>0</v>
      </c>
      <c r="F17" s="144">
        <v>0</v>
      </c>
      <c r="G17" s="184">
        <v>15550068</v>
      </c>
      <c r="H17" s="144">
        <v>0</v>
      </c>
      <c r="I17" s="144">
        <v>50432256</v>
      </c>
      <c r="J17" s="144">
        <v>25978788</v>
      </c>
      <c r="K17" s="144"/>
      <c r="L17" s="144">
        <f t="shared" ref="L17" si="4">SUM(F17:K17)</f>
        <v>91961112</v>
      </c>
      <c r="M17" s="144">
        <f>D17-(E17+L17)</f>
        <v>0</v>
      </c>
      <c r="N17" s="140" t="s">
        <v>26</v>
      </c>
    </row>
    <row r="18" spans="1:14" s="148" customFormat="1" ht="15" customHeight="1" outlineLevel="1">
      <c r="A18" s="147"/>
      <c r="B18" s="149"/>
      <c r="C18" s="150" t="s">
        <v>552</v>
      </c>
      <c r="D18" s="151">
        <f>SUBTOTAL(9,D17:D17)</f>
        <v>91961112</v>
      </c>
      <c r="E18" s="151">
        <f t="shared" ref="E18:M18" si="5">SUBTOTAL(9,E17:E17)</f>
        <v>0</v>
      </c>
      <c r="F18" s="151">
        <f t="shared" si="5"/>
        <v>0</v>
      </c>
      <c r="G18" s="151">
        <f t="shared" si="5"/>
        <v>15550068</v>
      </c>
      <c r="H18" s="151">
        <f t="shared" si="5"/>
        <v>0</v>
      </c>
      <c r="I18" s="151">
        <f t="shared" si="5"/>
        <v>50432256</v>
      </c>
      <c r="J18" s="151">
        <f t="shared" si="5"/>
        <v>25978788</v>
      </c>
      <c r="K18" s="151">
        <f t="shared" si="5"/>
        <v>0</v>
      </c>
      <c r="L18" s="151">
        <f t="shared" si="5"/>
        <v>91961112</v>
      </c>
      <c r="M18" s="151">
        <f t="shared" si="5"/>
        <v>0</v>
      </c>
      <c r="N18" s="179"/>
    </row>
    <row r="19" spans="1:14" s="148" customFormat="1" ht="15" customHeight="1" outlineLevel="1">
      <c r="A19" s="147"/>
      <c r="B19" s="149"/>
      <c r="C19" s="152"/>
      <c r="D19" s="153"/>
      <c r="E19" s="188"/>
      <c r="F19" s="159"/>
      <c r="G19" s="159"/>
      <c r="H19" s="159"/>
      <c r="I19" s="159"/>
      <c r="J19" s="159"/>
      <c r="K19" s="159"/>
      <c r="L19" s="159"/>
      <c r="M19" s="153"/>
      <c r="N19" s="179"/>
    </row>
    <row r="20" spans="1:14" s="145" customFormat="1" ht="15.75" outlineLevel="1">
      <c r="A20" s="147"/>
      <c r="B20" s="149"/>
      <c r="C20" s="154" t="s">
        <v>90</v>
      </c>
      <c r="D20" s="153"/>
      <c r="E20" s="188"/>
      <c r="F20" s="159"/>
      <c r="G20" s="159"/>
      <c r="H20" s="159"/>
      <c r="I20" s="159"/>
      <c r="J20" s="159"/>
      <c r="K20" s="159"/>
      <c r="L20" s="159"/>
      <c r="M20" s="153"/>
      <c r="N20" s="179"/>
    </row>
    <row r="21" spans="1:14" s="145" customFormat="1" ht="15" customHeight="1" outlineLevel="2">
      <c r="A21" s="139">
        <v>33125</v>
      </c>
      <c r="B21" s="214">
        <v>30355425</v>
      </c>
      <c r="C21" s="155" t="s">
        <v>668</v>
      </c>
      <c r="D21" s="189">
        <v>24977520</v>
      </c>
      <c r="E21" s="144">
        <v>20048228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/>
      <c r="L21" s="144">
        <f t="shared" ref="L21:L23" si="6">SUM(F21:K21)</f>
        <v>0</v>
      </c>
      <c r="M21" s="144">
        <f>D21-(E21+L21)</f>
        <v>4929292</v>
      </c>
      <c r="N21" s="140" t="s">
        <v>30</v>
      </c>
    </row>
    <row r="22" spans="1:14" s="145" customFormat="1" ht="15" customHeight="1" outlineLevel="2">
      <c r="A22" s="139">
        <v>33125</v>
      </c>
      <c r="B22" s="214">
        <v>30458526</v>
      </c>
      <c r="C22" s="155" t="s">
        <v>669</v>
      </c>
      <c r="D22" s="189">
        <v>69856176</v>
      </c>
      <c r="E22" s="144">
        <v>56850791</v>
      </c>
      <c r="F22" s="144">
        <v>0</v>
      </c>
      <c r="G22" s="144">
        <v>0</v>
      </c>
      <c r="H22" s="144">
        <v>0</v>
      </c>
      <c r="I22" s="144">
        <v>0</v>
      </c>
      <c r="J22" s="144">
        <v>0</v>
      </c>
      <c r="K22" s="144"/>
      <c r="L22" s="144">
        <f t="shared" si="6"/>
        <v>0</v>
      </c>
      <c r="M22" s="144">
        <f>D22-(E22+L22)</f>
        <v>13005385</v>
      </c>
      <c r="N22" s="140" t="s">
        <v>30</v>
      </c>
    </row>
    <row r="23" spans="1:14" s="145" customFormat="1" ht="15" customHeight="1" outlineLevel="2">
      <c r="A23" s="139">
        <v>33125</v>
      </c>
      <c r="B23" s="214">
        <v>40008537</v>
      </c>
      <c r="C23" s="155" t="s">
        <v>612</v>
      </c>
      <c r="D23" s="189">
        <v>93995125</v>
      </c>
      <c r="E23" s="144">
        <v>0</v>
      </c>
      <c r="F23" s="144">
        <v>4343500</v>
      </c>
      <c r="G23" s="144">
        <v>0</v>
      </c>
      <c r="H23" s="144">
        <v>0</v>
      </c>
      <c r="I23" s="144">
        <v>0</v>
      </c>
      <c r="J23" s="144">
        <v>0</v>
      </c>
      <c r="K23" s="144">
        <v>7121436</v>
      </c>
      <c r="L23" s="144">
        <f t="shared" si="6"/>
        <v>11464936</v>
      </c>
      <c r="M23" s="144">
        <f>D23-(E23+L23)</f>
        <v>82530189</v>
      </c>
      <c r="N23" s="140" t="s">
        <v>30</v>
      </c>
    </row>
    <row r="24" spans="1:14" s="145" customFormat="1" ht="15" customHeight="1" outlineLevel="1">
      <c r="A24" s="147"/>
      <c r="B24" s="149"/>
      <c r="C24" s="150" t="s">
        <v>670</v>
      </c>
      <c r="D24" s="151">
        <f>SUBTOTAL(9,D21:D23)</f>
        <v>188828821</v>
      </c>
      <c r="E24" s="151">
        <f t="shared" ref="E24:M24" si="7">SUBTOTAL(9,E21:E23)</f>
        <v>76899019</v>
      </c>
      <c r="F24" s="151">
        <f t="shared" si="7"/>
        <v>4343500</v>
      </c>
      <c r="G24" s="151">
        <f t="shared" si="7"/>
        <v>0</v>
      </c>
      <c r="H24" s="151">
        <f t="shared" si="7"/>
        <v>0</v>
      </c>
      <c r="I24" s="151">
        <f t="shared" si="7"/>
        <v>0</v>
      </c>
      <c r="J24" s="151">
        <f t="shared" si="7"/>
        <v>0</v>
      </c>
      <c r="K24" s="151">
        <f t="shared" si="7"/>
        <v>7121436</v>
      </c>
      <c r="L24" s="151">
        <f t="shared" si="7"/>
        <v>11464936</v>
      </c>
      <c r="M24" s="151">
        <f t="shared" si="7"/>
        <v>100464866</v>
      </c>
      <c r="N24" s="179"/>
    </row>
    <row r="25" spans="1:14" s="148" customFormat="1" ht="15" customHeight="1" outlineLevel="1">
      <c r="A25" s="147"/>
      <c r="B25" s="149"/>
      <c r="C25" s="152"/>
      <c r="D25" s="153"/>
      <c r="E25" s="188"/>
      <c r="F25" s="159"/>
      <c r="G25" s="159"/>
      <c r="H25" s="159"/>
      <c r="I25" s="159"/>
      <c r="J25" s="159"/>
      <c r="K25" s="159"/>
      <c r="L25" s="159"/>
      <c r="M25" s="153"/>
      <c r="N25" s="179"/>
    </row>
    <row r="26" spans="1:14" s="145" customFormat="1" ht="15.75" outlineLevel="1">
      <c r="A26" s="147"/>
      <c r="B26" s="149"/>
      <c r="C26" s="154" t="s">
        <v>107</v>
      </c>
      <c r="D26" s="153"/>
      <c r="E26" s="188"/>
      <c r="F26" s="159"/>
      <c r="G26" s="159"/>
      <c r="H26" s="159"/>
      <c r="I26" s="159"/>
      <c r="J26" s="159"/>
      <c r="K26" s="159"/>
      <c r="L26" s="159"/>
      <c r="M26" s="153"/>
      <c r="N26" s="179"/>
    </row>
    <row r="27" spans="1:14" s="145" customFormat="1" ht="15" customHeight="1" outlineLevel="2">
      <c r="A27" s="139">
        <v>33125</v>
      </c>
      <c r="B27" s="214">
        <v>30483456</v>
      </c>
      <c r="C27" s="156" t="s">
        <v>671</v>
      </c>
      <c r="D27" s="189">
        <v>70137535</v>
      </c>
      <c r="E27" s="144">
        <v>58501338</v>
      </c>
      <c r="F27" s="144">
        <v>0</v>
      </c>
      <c r="G27" s="144">
        <v>0</v>
      </c>
      <c r="H27" s="144">
        <v>9026734</v>
      </c>
      <c r="I27" s="144">
        <v>0</v>
      </c>
      <c r="J27" s="144">
        <v>0</v>
      </c>
      <c r="K27" s="144">
        <v>0</v>
      </c>
      <c r="L27" s="144">
        <f t="shared" ref="L27:L30" si="8">SUM(F27:K27)</f>
        <v>9026734</v>
      </c>
      <c r="M27" s="144">
        <f>D27-(E27+L27)</f>
        <v>2609463</v>
      </c>
      <c r="N27" s="140" t="s">
        <v>30</v>
      </c>
    </row>
    <row r="28" spans="1:14" s="145" customFormat="1" ht="15" customHeight="1" outlineLevel="2">
      <c r="A28" s="139">
        <v>33125</v>
      </c>
      <c r="B28" s="214">
        <v>40008384</v>
      </c>
      <c r="C28" s="156" t="s">
        <v>703</v>
      </c>
      <c r="D28" s="189">
        <v>37568406</v>
      </c>
      <c r="E28" s="144">
        <v>0</v>
      </c>
      <c r="F28" s="144"/>
      <c r="G28" s="144"/>
      <c r="H28" s="144">
        <v>5434906</v>
      </c>
      <c r="I28" s="144">
        <v>10323862</v>
      </c>
      <c r="J28" s="144">
        <v>10035740</v>
      </c>
      <c r="K28" s="144">
        <v>0</v>
      </c>
      <c r="L28" s="144">
        <f t="shared" si="8"/>
        <v>25794508</v>
      </c>
      <c r="M28" s="144">
        <f>D28-(E28+L28)</f>
        <v>11773898</v>
      </c>
      <c r="N28" s="140" t="s">
        <v>30</v>
      </c>
    </row>
    <row r="29" spans="1:14" customFormat="1" ht="15" customHeight="1">
      <c r="A29" s="139">
        <v>33125</v>
      </c>
      <c r="B29" s="216">
        <v>40008383</v>
      </c>
      <c r="C29" s="9" t="s">
        <v>702</v>
      </c>
      <c r="D29" s="210">
        <v>62382583</v>
      </c>
      <c r="E29" s="210">
        <v>0</v>
      </c>
      <c r="F29" s="210">
        <v>0</v>
      </c>
      <c r="G29" s="210">
        <v>0</v>
      </c>
      <c r="H29" s="144">
        <v>32334819</v>
      </c>
      <c r="I29" s="144">
        <v>13177605</v>
      </c>
      <c r="J29" s="144">
        <v>0</v>
      </c>
      <c r="K29" s="144">
        <v>16870159</v>
      </c>
      <c r="L29" s="144">
        <f t="shared" si="8"/>
        <v>62382583</v>
      </c>
      <c r="M29" s="144">
        <f>D29-(E29+L29)</f>
        <v>0</v>
      </c>
      <c r="N29" s="140" t="s">
        <v>30</v>
      </c>
    </row>
    <row r="30" spans="1:14" s="145" customFormat="1" ht="15" customHeight="1" outlineLevel="2">
      <c r="A30" s="139">
        <v>33125</v>
      </c>
      <c r="B30" s="214">
        <v>30483458</v>
      </c>
      <c r="C30" s="156" t="s">
        <v>672</v>
      </c>
      <c r="D30" s="189">
        <v>65083727</v>
      </c>
      <c r="E30" s="144">
        <v>56519284</v>
      </c>
      <c r="F30" s="144">
        <v>0</v>
      </c>
      <c r="G30" s="144">
        <v>0</v>
      </c>
      <c r="H30" s="144">
        <v>0</v>
      </c>
      <c r="I30" s="144">
        <v>8564443</v>
      </c>
      <c r="J30" s="144">
        <v>0</v>
      </c>
      <c r="K30" s="144">
        <v>0</v>
      </c>
      <c r="L30" s="144">
        <f t="shared" si="8"/>
        <v>8564443</v>
      </c>
      <c r="M30" s="144">
        <f>D30-(E30+L30)</f>
        <v>0</v>
      </c>
      <c r="N30" s="140" t="s">
        <v>26</v>
      </c>
    </row>
    <row r="31" spans="1:14" s="145" customFormat="1" ht="15" customHeight="1" outlineLevel="1">
      <c r="A31" s="147"/>
      <c r="B31" s="149"/>
      <c r="C31" s="150" t="s">
        <v>556</v>
      </c>
      <c r="D31" s="151">
        <f>SUBTOTAL(9,D27:D30)</f>
        <v>235172251</v>
      </c>
      <c r="E31" s="151">
        <f t="shared" ref="E31:M31" si="9">SUBTOTAL(9,E27:E30)</f>
        <v>115020622</v>
      </c>
      <c r="F31" s="151">
        <f t="shared" si="9"/>
        <v>0</v>
      </c>
      <c r="G31" s="151">
        <f t="shared" si="9"/>
        <v>0</v>
      </c>
      <c r="H31" s="151">
        <f t="shared" si="9"/>
        <v>46796459</v>
      </c>
      <c r="I31" s="151">
        <f t="shared" si="9"/>
        <v>32065910</v>
      </c>
      <c r="J31" s="151">
        <f t="shared" si="9"/>
        <v>10035740</v>
      </c>
      <c r="K31" s="151">
        <f t="shared" si="9"/>
        <v>16870159</v>
      </c>
      <c r="L31" s="151">
        <f t="shared" si="9"/>
        <v>105768268</v>
      </c>
      <c r="M31" s="151">
        <f t="shared" si="9"/>
        <v>14383361</v>
      </c>
      <c r="N31" s="179"/>
    </row>
    <row r="32" spans="1:14" s="148" customFormat="1" ht="15" customHeight="1" outlineLevel="1">
      <c r="A32" s="147"/>
      <c r="B32" s="149"/>
      <c r="C32" s="152"/>
      <c r="D32" s="153"/>
      <c r="E32" s="188"/>
      <c r="F32" s="159"/>
      <c r="G32" s="159"/>
      <c r="H32" s="159"/>
      <c r="I32" s="159"/>
      <c r="J32" s="159"/>
      <c r="K32" s="159"/>
      <c r="L32" s="159"/>
      <c r="M32" s="153"/>
      <c r="N32" s="179"/>
    </row>
    <row r="33" spans="1:14" s="145" customFormat="1" ht="15.75" outlineLevel="1">
      <c r="A33" s="147"/>
      <c r="B33" s="149"/>
      <c r="C33" s="154" t="s">
        <v>116</v>
      </c>
      <c r="D33" s="153"/>
      <c r="E33" s="188"/>
      <c r="F33" s="159"/>
      <c r="G33" s="159"/>
      <c r="H33" s="159"/>
      <c r="I33" s="159"/>
      <c r="J33" s="159"/>
      <c r="K33" s="159"/>
      <c r="L33" s="159"/>
      <c r="M33" s="153"/>
      <c r="N33" s="179"/>
    </row>
    <row r="34" spans="1:14" s="145" customFormat="1" ht="15" customHeight="1" outlineLevel="2">
      <c r="A34" s="139">
        <v>33125</v>
      </c>
      <c r="B34" s="214">
        <v>40008283</v>
      </c>
      <c r="C34" s="211" t="s">
        <v>720</v>
      </c>
      <c r="D34" s="189">
        <v>59988034</v>
      </c>
      <c r="E34" s="144">
        <v>0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44">
        <f t="shared" ref="L34" si="10">SUM(F34:K34)</f>
        <v>0</v>
      </c>
      <c r="M34" s="144">
        <f>D34-(E34+L34)</f>
        <v>59988034</v>
      </c>
      <c r="N34" s="140" t="s">
        <v>30</v>
      </c>
    </row>
    <row r="35" spans="1:14" s="145" customFormat="1" ht="15" customHeight="1" outlineLevel="2">
      <c r="A35" s="139">
        <v>33125</v>
      </c>
      <c r="B35" s="215">
        <v>40008281</v>
      </c>
      <c r="C35" s="155" t="s">
        <v>621</v>
      </c>
      <c r="D35" s="189">
        <v>39938245</v>
      </c>
      <c r="E35" s="144">
        <v>10546018</v>
      </c>
      <c r="F35" s="144">
        <v>0</v>
      </c>
      <c r="G35" s="144">
        <v>18799501</v>
      </c>
      <c r="H35" s="144">
        <v>8709551</v>
      </c>
      <c r="I35" s="144">
        <v>0</v>
      </c>
      <c r="J35" s="144">
        <v>1883175</v>
      </c>
      <c r="K35" s="144">
        <v>0</v>
      </c>
      <c r="L35" s="144">
        <f>SUM(F35:K35)</f>
        <v>29392227</v>
      </c>
      <c r="M35" s="144">
        <f>D35-(E35+L35)</f>
        <v>0</v>
      </c>
      <c r="N35" s="140" t="s">
        <v>26</v>
      </c>
    </row>
    <row r="36" spans="1:14" s="145" customFormat="1" ht="15" customHeight="1" outlineLevel="1">
      <c r="A36" s="147"/>
      <c r="B36" s="149"/>
      <c r="C36" s="150" t="s">
        <v>557</v>
      </c>
      <c r="D36" s="151">
        <f>SUBTOTAL(9,D34:D35)</f>
        <v>99926279</v>
      </c>
      <c r="E36" s="151">
        <f t="shared" ref="E36:M36" si="11">SUBTOTAL(9,E34:E35)</f>
        <v>10546018</v>
      </c>
      <c r="F36" s="151">
        <f t="shared" si="11"/>
        <v>0</v>
      </c>
      <c r="G36" s="151">
        <f t="shared" si="11"/>
        <v>18799501</v>
      </c>
      <c r="H36" s="151">
        <f t="shared" si="11"/>
        <v>8709551</v>
      </c>
      <c r="I36" s="151">
        <f t="shared" si="11"/>
        <v>0</v>
      </c>
      <c r="J36" s="151">
        <f t="shared" si="11"/>
        <v>1883175</v>
      </c>
      <c r="K36" s="151">
        <f t="shared" si="11"/>
        <v>0</v>
      </c>
      <c r="L36" s="151">
        <f t="shared" si="11"/>
        <v>29392227</v>
      </c>
      <c r="M36" s="151">
        <f t="shared" si="11"/>
        <v>59988034</v>
      </c>
      <c r="N36" s="179"/>
    </row>
    <row r="37" spans="1:14" s="148" customFormat="1" ht="15" customHeight="1" outlineLevel="1">
      <c r="A37" s="147"/>
      <c r="B37" s="149"/>
      <c r="C37" s="152"/>
      <c r="D37" s="153"/>
      <c r="E37" s="188"/>
      <c r="F37" s="159"/>
      <c r="G37" s="159"/>
      <c r="H37" s="159"/>
      <c r="I37" s="159"/>
      <c r="J37" s="159"/>
      <c r="K37" s="159"/>
      <c r="L37" s="159"/>
      <c r="M37" s="153"/>
      <c r="N37" s="179"/>
    </row>
    <row r="38" spans="1:14" s="310" customFormat="1" ht="24.95" customHeight="1" outlineLevel="1">
      <c r="A38" s="305"/>
      <c r="B38" s="306"/>
      <c r="C38" s="307" t="s">
        <v>144</v>
      </c>
      <c r="D38" s="308">
        <f t="shared" ref="D38:M38" si="12">D36+D31+D24+D14+D7+D18</f>
        <v>1182426350</v>
      </c>
      <c r="E38" s="308">
        <f t="shared" si="12"/>
        <v>416259773</v>
      </c>
      <c r="F38" s="308">
        <f t="shared" si="12"/>
        <v>24432260</v>
      </c>
      <c r="G38" s="308">
        <f t="shared" si="12"/>
        <v>40827364</v>
      </c>
      <c r="H38" s="308">
        <f t="shared" si="12"/>
        <v>186825585</v>
      </c>
      <c r="I38" s="308">
        <f t="shared" si="12"/>
        <v>207890673</v>
      </c>
      <c r="J38" s="308">
        <f t="shared" si="12"/>
        <v>37897703</v>
      </c>
      <c r="K38" s="308">
        <f t="shared" si="12"/>
        <v>75641231</v>
      </c>
      <c r="L38" s="308">
        <f t="shared" si="12"/>
        <v>573514816</v>
      </c>
      <c r="M38" s="308">
        <f t="shared" si="12"/>
        <v>192651761</v>
      </c>
      <c r="N38" s="309"/>
    </row>
    <row r="39" spans="1:14" s="145" customFormat="1" ht="15" customHeight="1" outlineLevel="1">
      <c r="A39" s="147"/>
      <c r="B39" s="149"/>
      <c r="C39" s="163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80"/>
    </row>
    <row r="40" spans="1:14" s="145" customFormat="1" ht="15.75" outlineLevel="1">
      <c r="A40" s="147"/>
      <c r="B40" s="149"/>
      <c r="C40" s="154" t="s">
        <v>145</v>
      </c>
      <c r="D40" s="153"/>
      <c r="E40" s="188"/>
      <c r="F40" s="159"/>
      <c r="G40" s="159"/>
      <c r="H40" s="159"/>
      <c r="I40" s="159"/>
      <c r="J40" s="159"/>
      <c r="K40" s="159"/>
      <c r="L40" s="159"/>
      <c r="M40" s="153"/>
      <c r="N40" s="179"/>
    </row>
    <row r="41" spans="1:14" s="145" customFormat="1" ht="15" customHeight="1" outlineLevel="2">
      <c r="A41" s="139">
        <v>33125</v>
      </c>
      <c r="B41" s="214">
        <v>30313376</v>
      </c>
      <c r="C41" s="157" t="s">
        <v>673</v>
      </c>
      <c r="D41" s="189">
        <v>69746000</v>
      </c>
      <c r="E41" s="144">
        <v>53296293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  <c r="L41" s="144">
        <f t="shared" ref="L41:L44" si="13">SUM(F41:K41)</f>
        <v>0</v>
      </c>
      <c r="M41" s="144">
        <f>D41-(E41+L41)</f>
        <v>16449707</v>
      </c>
      <c r="N41" s="140" t="s">
        <v>30</v>
      </c>
    </row>
    <row r="42" spans="1:14" s="145" customFormat="1" ht="15" customHeight="1" outlineLevel="2">
      <c r="A42" s="139">
        <v>33125</v>
      </c>
      <c r="B42" s="214">
        <v>30372973</v>
      </c>
      <c r="C42" s="155" t="s">
        <v>674</v>
      </c>
      <c r="D42" s="189">
        <v>73587190</v>
      </c>
      <c r="E42" s="144">
        <v>58366318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44">
        <v>0</v>
      </c>
      <c r="L42" s="144">
        <f>SUM(F42:K42)</f>
        <v>0</v>
      </c>
      <c r="M42" s="144">
        <f>D42-(E42+L42)</f>
        <v>15220872</v>
      </c>
      <c r="N42" s="140" t="s">
        <v>30</v>
      </c>
    </row>
    <row r="43" spans="1:14" s="145" customFormat="1" ht="15" customHeight="1" outlineLevel="2">
      <c r="A43" s="139">
        <v>33125</v>
      </c>
      <c r="B43" s="214">
        <v>30488320</v>
      </c>
      <c r="C43" s="155" t="s">
        <v>675</v>
      </c>
      <c r="D43" s="189">
        <v>43119000</v>
      </c>
      <c r="E43" s="144">
        <v>39113291</v>
      </c>
      <c r="F43" s="144">
        <v>0</v>
      </c>
      <c r="G43" s="144">
        <v>0</v>
      </c>
      <c r="H43" s="144">
        <v>0</v>
      </c>
      <c r="I43" s="144">
        <v>0</v>
      </c>
      <c r="J43" s="144">
        <v>0</v>
      </c>
      <c r="K43" s="144">
        <v>0</v>
      </c>
      <c r="L43" s="144">
        <f t="shared" si="13"/>
        <v>0</v>
      </c>
      <c r="M43" s="144">
        <f>D43-(E43+L43)</f>
        <v>4005709</v>
      </c>
      <c r="N43" s="140" t="s">
        <v>30</v>
      </c>
    </row>
    <row r="44" spans="1:14" s="145" customFormat="1" ht="15" customHeight="1" outlineLevel="2">
      <c r="A44" s="139">
        <v>33125</v>
      </c>
      <c r="B44" s="214">
        <v>40008566</v>
      </c>
      <c r="C44" s="155" t="s">
        <v>662</v>
      </c>
      <c r="D44" s="189">
        <v>44121000</v>
      </c>
      <c r="E44" s="144">
        <v>8151346</v>
      </c>
      <c r="F44" s="144">
        <v>6593220</v>
      </c>
      <c r="G44" s="144">
        <v>6909111</v>
      </c>
      <c r="H44" s="144">
        <v>9459198</v>
      </c>
      <c r="I44" s="144">
        <v>3242219</v>
      </c>
      <c r="J44" s="144">
        <v>0</v>
      </c>
      <c r="K44" s="144">
        <v>0</v>
      </c>
      <c r="L44" s="144">
        <f t="shared" si="13"/>
        <v>26203748</v>
      </c>
      <c r="M44" s="144">
        <f>D44-(E44+L44)</f>
        <v>9765906</v>
      </c>
      <c r="N44" s="140" t="s">
        <v>30</v>
      </c>
    </row>
    <row r="45" spans="1:14" s="145" customFormat="1" ht="15" customHeight="1" outlineLevel="1">
      <c r="A45" s="147"/>
      <c r="B45" s="149"/>
      <c r="C45" s="150" t="s">
        <v>676</v>
      </c>
      <c r="D45" s="151">
        <f>SUBTOTAL(9,D41:D44)</f>
        <v>230573190</v>
      </c>
      <c r="E45" s="151">
        <f t="shared" ref="E45:M45" si="14">SUBTOTAL(9,E41:E44)</f>
        <v>158927248</v>
      </c>
      <c r="F45" s="151">
        <f t="shared" si="14"/>
        <v>6593220</v>
      </c>
      <c r="G45" s="151">
        <f t="shared" si="14"/>
        <v>6909111</v>
      </c>
      <c r="H45" s="151">
        <f t="shared" si="14"/>
        <v>9459198</v>
      </c>
      <c r="I45" s="151">
        <f t="shared" si="14"/>
        <v>3242219</v>
      </c>
      <c r="J45" s="151">
        <f t="shared" si="14"/>
        <v>0</v>
      </c>
      <c r="K45" s="151">
        <f t="shared" si="14"/>
        <v>0</v>
      </c>
      <c r="L45" s="151">
        <f t="shared" si="14"/>
        <v>26203748</v>
      </c>
      <c r="M45" s="151">
        <f t="shared" si="14"/>
        <v>45442194</v>
      </c>
      <c r="N45" s="179"/>
    </row>
    <row r="46" spans="1:14" s="148" customFormat="1" ht="15" customHeight="1" outlineLevel="1">
      <c r="A46" s="147"/>
      <c r="B46" s="149"/>
      <c r="C46" s="152"/>
      <c r="D46" s="153"/>
      <c r="E46" s="188"/>
      <c r="F46" s="159"/>
      <c r="G46" s="159"/>
      <c r="H46" s="159"/>
      <c r="I46" s="159"/>
      <c r="J46" s="159"/>
      <c r="K46" s="159"/>
      <c r="L46" s="159"/>
      <c r="M46" s="153"/>
      <c r="N46" s="179"/>
    </row>
    <row r="47" spans="1:14" s="145" customFormat="1" ht="15.75" outlineLevel="1">
      <c r="A47" s="147"/>
      <c r="B47" s="149"/>
      <c r="C47" s="154" t="s">
        <v>174</v>
      </c>
      <c r="D47" s="153"/>
      <c r="E47" s="188"/>
      <c r="F47" s="159"/>
      <c r="G47" s="159"/>
      <c r="H47" s="159"/>
      <c r="I47" s="159"/>
      <c r="J47" s="159"/>
      <c r="K47" s="159"/>
      <c r="L47" s="159"/>
      <c r="M47" s="153"/>
      <c r="N47" s="179"/>
    </row>
    <row r="48" spans="1:14" s="145" customFormat="1" ht="15" customHeight="1" outlineLevel="2">
      <c r="A48" s="139">
        <v>33125</v>
      </c>
      <c r="B48" s="218">
        <v>40008552</v>
      </c>
      <c r="C48" s="157" t="s">
        <v>615</v>
      </c>
      <c r="D48" s="189">
        <v>30000000</v>
      </c>
      <c r="E48" s="144">
        <v>8537549</v>
      </c>
      <c r="F48" s="144">
        <v>0</v>
      </c>
      <c r="G48" s="144">
        <v>0</v>
      </c>
      <c r="H48" s="144">
        <v>0</v>
      </c>
      <c r="I48" s="144">
        <v>0</v>
      </c>
      <c r="J48" s="144">
        <v>0</v>
      </c>
      <c r="K48" s="144">
        <v>0</v>
      </c>
      <c r="L48" s="144">
        <f t="shared" ref="L48" si="15">SUM(F48:K48)</f>
        <v>0</v>
      </c>
      <c r="M48" s="144">
        <f>D48-(E48+L48)</f>
        <v>21462451</v>
      </c>
      <c r="N48" s="140" t="s">
        <v>30</v>
      </c>
    </row>
    <row r="49" spans="1:14" s="145" customFormat="1" ht="15" customHeight="1" outlineLevel="2">
      <c r="A49" s="139">
        <v>33125</v>
      </c>
      <c r="B49" s="218">
        <v>40000993</v>
      </c>
      <c r="C49" s="157" t="s">
        <v>618</v>
      </c>
      <c r="D49" s="189">
        <v>69526046</v>
      </c>
      <c r="E49" s="144">
        <v>15937530</v>
      </c>
      <c r="F49" s="144">
        <v>0</v>
      </c>
      <c r="G49" s="144">
        <v>0</v>
      </c>
      <c r="H49" s="144">
        <v>0</v>
      </c>
      <c r="I49" s="144">
        <v>0</v>
      </c>
      <c r="J49" s="144">
        <v>0</v>
      </c>
      <c r="K49" s="144">
        <v>0</v>
      </c>
      <c r="L49" s="144">
        <f>SUM(F49:K49)</f>
        <v>0</v>
      </c>
      <c r="M49" s="144">
        <f>D49-(E49+L49)</f>
        <v>53588516</v>
      </c>
      <c r="N49" s="140" t="s">
        <v>30</v>
      </c>
    </row>
    <row r="50" spans="1:14" s="145" customFormat="1" ht="15" customHeight="1" outlineLevel="1">
      <c r="A50" s="147"/>
      <c r="B50" s="165"/>
      <c r="C50" s="150" t="s">
        <v>561</v>
      </c>
      <c r="D50" s="151">
        <f>SUBTOTAL(9,D48:D49)</f>
        <v>99526046</v>
      </c>
      <c r="E50" s="151">
        <f t="shared" ref="E50:M50" si="16">SUBTOTAL(9,E48:E49)</f>
        <v>24475079</v>
      </c>
      <c r="F50" s="151">
        <f t="shared" si="16"/>
        <v>0</v>
      </c>
      <c r="G50" s="151">
        <f t="shared" si="16"/>
        <v>0</v>
      </c>
      <c r="H50" s="151">
        <f t="shared" si="16"/>
        <v>0</v>
      </c>
      <c r="I50" s="151">
        <f t="shared" si="16"/>
        <v>0</v>
      </c>
      <c r="J50" s="151">
        <f t="shared" si="16"/>
        <v>0</v>
      </c>
      <c r="K50" s="151">
        <f t="shared" si="16"/>
        <v>0</v>
      </c>
      <c r="L50" s="151">
        <f t="shared" si="16"/>
        <v>0</v>
      </c>
      <c r="M50" s="151">
        <f t="shared" si="16"/>
        <v>75050967</v>
      </c>
      <c r="N50" s="179"/>
    </row>
    <row r="51" spans="1:14" s="148" customFormat="1" ht="15" customHeight="1" outlineLevel="1">
      <c r="A51" s="147"/>
      <c r="B51" s="165"/>
      <c r="C51" s="152"/>
      <c r="D51" s="153"/>
      <c r="E51" s="188"/>
      <c r="F51" s="159"/>
      <c r="G51" s="159"/>
      <c r="H51" s="159"/>
      <c r="I51" s="159"/>
      <c r="J51" s="159"/>
      <c r="K51" s="159"/>
      <c r="L51" s="159"/>
      <c r="M51" s="153"/>
      <c r="N51" s="179"/>
    </row>
    <row r="52" spans="1:14" s="145" customFormat="1" ht="15.75" outlineLevel="1">
      <c r="A52" s="147"/>
      <c r="B52" s="149"/>
      <c r="C52" s="154" t="s">
        <v>184</v>
      </c>
      <c r="D52" s="153"/>
      <c r="E52" s="188"/>
      <c r="F52" s="159"/>
      <c r="G52" s="159"/>
      <c r="H52" s="159"/>
      <c r="I52" s="159"/>
      <c r="J52" s="159"/>
      <c r="K52" s="159"/>
      <c r="L52" s="159"/>
      <c r="M52" s="153"/>
      <c r="N52" s="179"/>
    </row>
    <row r="53" spans="1:14" s="166" customFormat="1" ht="15" customHeight="1" outlineLevel="2">
      <c r="A53" s="139">
        <v>33125</v>
      </c>
      <c r="B53" s="214">
        <v>40008739</v>
      </c>
      <c r="C53" s="155" t="s">
        <v>614</v>
      </c>
      <c r="D53" s="189">
        <v>93539924</v>
      </c>
      <c r="E53" s="144">
        <v>0</v>
      </c>
      <c r="F53" s="144">
        <v>32166090</v>
      </c>
      <c r="G53" s="144">
        <v>0</v>
      </c>
      <c r="H53" s="144">
        <v>40325233</v>
      </c>
      <c r="I53" s="144">
        <v>16176518</v>
      </c>
      <c r="J53" s="144">
        <v>4872083</v>
      </c>
      <c r="K53" s="144">
        <v>0</v>
      </c>
      <c r="L53" s="144">
        <f>SUM(F53:K53)</f>
        <v>93539924</v>
      </c>
      <c r="M53" s="144">
        <f>D53-(E53+L53)</f>
        <v>0</v>
      </c>
      <c r="N53" s="140" t="s">
        <v>26</v>
      </c>
    </row>
    <row r="54" spans="1:14" s="166" customFormat="1" ht="15" customHeight="1" outlineLevel="1">
      <c r="A54" s="147"/>
      <c r="B54" s="149"/>
      <c r="C54" s="150" t="s">
        <v>563</v>
      </c>
      <c r="D54" s="151">
        <f>SUBTOTAL(9,D53:D53)</f>
        <v>93539924</v>
      </c>
      <c r="E54" s="151">
        <f t="shared" ref="E54:M54" si="17">SUBTOTAL(9,E53:E53)</f>
        <v>0</v>
      </c>
      <c r="F54" s="151">
        <f t="shared" si="17"/>
        <v>32166090</v>
      </c>
      <c r="G54" s="151">
        <f t="shared" si="17"/>
        <v>0</v>
      </c>
      <c r="H54" s="151">
        <f t="shared" si="17"/>
        <v>40325233</v>
      </c>
      <c r="I54" s="151">
        <f t="shared" si="17"/>
        <v>16176518</v>
      </c>
      <c r="J54" s="151">
        <f t="shared" si="17"/>
        <v>4872083</v>
      </c>
      <c r="K54" s="151">
        <f t="shared" si="17"/>
        <v>0</v>
      </c>
      <c r="L54" s="151">
        <f t="shared" si="17"/>
        <v>93539924</v>
      </c>
      <c r="M54" s="151">
        <f t="shared" si="17"/>
        <v>0</v>
      </c>
      <c r="N54" s="179"/>
    </row>
    <row r="55" spans="1:14" s="185" customFormat="1" ht="15" customHeight="1" outlineLevel="1">
      <c r="A55" s="160"/>
      <c r="B55" s="162"/>
      <c r="C55" s="163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80"/>
    </row>
    <row r="56" spans="1:14" s="185" customFormat="1" ht="15" customHeight="1" outlineLevel="1">
      <c r="A56" s="160"/>
      <c r="B56" s="162"/>
      <c r="C56" s="154" t="s">
        <v>194</v>
      </c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80"/>
    </row>
    <row r="57" spans="1:14" customFormat="1" ht="15">
      <c r="A57" s="139">
        <v>33125</v>
      </c>
      <c r="B57" s="216">
        <v>40008502</v>
      </c>
      <c r="C57" s="9" t="s">
        <v>716</v>
      </c>
      <c r="D57" s="210">
        <v>66000000</v>
      </c>
      <c r="E57" s="210">
        <v>0</v>
      </c>
      <c r="F57" s="210">
        <v>0</v>
      </c>
      <c r="G57" s="210">
        <v>0</v>
      </c>
      <c r="H57" s="144">
        <v>18748193</v>
      </c>
      <c r="I57" s="144">
        <v>22383434</v>
      </c>
      <c r="J57" s="144">
        <v>10873492</v>
      </c>
      <c r="K57" s="144">
        <v>9657564</v>
      </c>
      <c r="L57" s="144">
        <f>SUM(F57:K57)</f>
        <v>61662683</v>
      </c>
      <c r="M57" s="144">
        <f>D57-(E57+L57)</f>
        <v>4337317</v>
      </c>
      <c r="N57" s="140" t="s">
        <v>30</v>
      </c>
    </row>
    <row r="58" spans="1:14" customFormat="1" ht="15">
      <c r="A58" s="139">
        <v>33125</v>
      </c>
      <c r="B58" s="216">
        <v>40007246</v>
      </c>
      <c r="C58" s="9" t="s">
        <v>717</v>
      </c>
      <c r="D58" s="210">
        <v>34000000</v>
      </c>
      <c r="E58" s="210">
        <v>0</v>
      </c>
      <c r="F58" s="210">
        <v>0</v>
      </c>
      <c r="G58" s="210">
        <v>0</v>
      </c>
      <c r="H58" s="144">
        <v>10501782</v>
      </c>
      <c r="I58" s="144">
        <v>20563500</v>
      </c>
      <c r="J58" s="144">
        <v>0</v>
      </c>
      <c r="K58" s="144">
        <v>2934718</v>
      </c>
      <c r="L58" s="144">
        <f>SUM(F58:K58)</f>
        <v>34000000</v>
      </c>
      <c r="M58" s="144">
        <f>D58-(E58+L58)</f>
        <v>0</v>
      </c>
      <c r="N58" s="140" t="s">
        <v>26</v>
      </c>
    </row>
    <row r="59" spans="1:14" s="185" customFormat="1" ht="15" customHeight="1" outlineLevel="1">
      <c r="A59" s="160"/>
      <c r="B59" s="162"/>
      <c r="C59" s="150" t="s">
        <v>565</v>
      </c>
      <c r="D59" s="151">
        <f>SUBTOTAL(9,D57:D58)</f>
        <v>100000000</v>
      </c>
      <c r="E59" s="151">
        <f t="shared" ref="E59:M59" si="18">SUBTOTAL(9,E57:E58)</f>
        <v>0</v>
      </c>
      <c r="F59" s="151">
        <f t="shared" si="18"/>
        <v>0</v>
      </c>
      <c r="G59" s="151">
        <f t="shared" si="18"/>
        <v>0</v>
      </c>
      <c r="H59" s="151">
        <f t="shared" si="18"/>
        <v>29249975</v>
      </c>
      <c r="I59" s="151">
        <f t="shared" si="18"/>
        <v>42946934</v>
      </c>
      <c r="J59" s="151">
        <f t="shared" si="18"/>
        <v>10873492</v>
      </c>
      <c r="K59" s="151">
        <f t="shared" si="18"/>
        <v>12592282</v>
      </c>
      <c r="L59" s="151">
        <f t="shared" si="18"/>
        <v>95662683</v>
      </c>
      <c r="M59" s="151">
        <f t="shared" si="18"/>
        <v>4337317</v>
      </c>
      <c r="N59" s="180"/>
    </row>
    <row r="60" spans="1:14" s="185" customFormat="1" ht="15" customHeight="1" outlineLevel="1">
      <c r="A60" s="160"/>
      <c r="B60" s="162"/>
      <c r="C60" s="163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80"/>
    </row>
    <row r="61" spans="1:14" s="185" customFormat="1" ht="15" customHeight="1" outlineLevel="1">
      <c r="A61" s="160"/>
      <c r="B61" s="162"/>
      <c r="C61" s="154" t="s">
        <v>205</v>
      </c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80"/>
    </row>
    <row r="62" spans="1:14" s="185" customFormat="1" ht="15" customHeight="1" outlineLevel="1">
      <c r="A62" s="139">
        <v>33125</v>
      </c>
      <c r="B62" s="215">
        <v>40005888</v>
      </c>
      <c r="C62" s="146" t="s">
        <v>632</v>
      </c>
      <c r="D62" s="143">
        <v>61465553</v>
      </c>
      <c r="E62" s="144">
        <v>0</v>
      </c>
      <c r="F62" s="144">
        <v>0</v>
      </c>
      <c r="G62" s="143">
        <v>31230549</v>
      </c>
      <c r="H62" s="144">
        <v>16766534</v>
      </c>
      <c r="I62" s="144">
        <v>0</v>
      </c>
      <c r="J62" s="144">
        <v>13468470</v>
      </c>
      <c r="K62" s="144">
        <v>0</v>
      </c>
      <c r="L62" s="144">
        <f>SUM(F62:K62)</f>
        <v>61465553</v>
      </c>
      <c r="M62" s="144">
        <f>D62-(E62+L62)</f>
        <v>0</v>
      </c>
      <c r="N62" s="140" t="s">
        <v>26</v>
      </c>
    </row>
    <row r="63" spans="1:14" s="185" customFormat="1" ht="15" customHeight="1" outlineLevel="1">
      <c r="A63" s="139">
        <v>33125</v>
      </c>
      <c r="B63" s="215">
        <v>40005880</v>
      </c>
      <c r="C63" s="146" t="s">
        <v>693</v>
      </c>
      <c r="D63" s="143">
        <v>62648607</v>
      </c>
      <c r="E63" s="144">
        <v>0</v>
      </c>
      <c r="F63" s="144">
        <v>0</v>
      </c>
      <c r="G63" s="143">
        <v>27844096</v>
      </c>
      <c r="H63" s="144">
        <v>24735854</v>
      </c>
      <c r="I63" s="144">
        <v>0</v>
      </c>
      <c r="J63" s="144">
        <v>10068657</v>
      </c>
      <c r="K63" s="144">
        <v>0</v>
      </c>
      <c r="L63" s="144">
        <f>SUM(F63:K63)</f>
        <v>62648607</v>
      </c>
      <c r="M63" s="144">
        <f>D63-(E63+L63)</f>
        <v>0</v>
      </c>
      <c r="N63" s="140" t="s">
        <v>26</v>
      </c>
    </row>
    <row r="64" spans="1:14" s="185" customFormat="1" ht="15" customHeight="1" outlineLevel="1">
      <c r="A64" s="160"/>
      <c r="B64" s="162"/>
      <c r="C64" s="150" t="s">
        <v>568</v>
      </c>
      <c r="D64" s="151">
        <f>SUBTOTAL(9,D62:D63)</f>
        <v>124114160</v>
      </c>
      <c r="E64" s="151">
        <f t="shared" ref="E64:M64" si="19">SUBTOTAL(9,E62:E63)</f>
        <v>0</v>
      </c>
      <c r="F64" s="151">
        <f t="shared" si="19"/>
        <v>0</v>
      </c>
      <c r="G64" s="151">
        <f t="shared" si="19"/>
        <v>59074645</v>
      </c>
      <c r="H64" s="151">
        <f t="shared" si="19"/>
        <v>41502388</v>
      </c>
      <c r="I64" s="151">
        <f t="shared" si="19"/>
        <v>0</v>
      </c>
      <c r="J64" s="151">
        <f t="shared" si="19"/>
        <v>23537127</v>
      </c>
      <c r="K64" s="151">
        <f t="shared" si="19"/>
        <v>0</v>
      </c>
      <c r="L64" s="151">
        <f t="shared" si="19"/>
        <v>124114160</v>
      </c>
      <c r="M64" s="151">
        <f t="shared" si="19"/>
        <v>0</v>
      </c>
      <c r="N64" s="180"/>
    </row>
    <row r="65" spans="1:14" s="185" customFormat="1" ht="15" customHeight="1" outlineLevel="1">
      <c r="A65" s="160"/>
      <c r="B65" s="162"/>
      <c r="C65" s="163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80"/>
    </row>
    <row r="66" spans="1:14" s="145" customFormat="1" ht="15.75" outlineLevel="1">
      <c r="A66" s="147"/>
      <c r="B66" s="149"/>
      <c r="C66" s="138" t="s">
        <v>225</v>
      </c>
      <c r="D66" s="153"/>
      <c r="E66" s="188"/>
      <c r="F66" s="159"/>
      <c r="G66" s="159"/>
      <c r="H66" s="159"/>
      <c r="I66" s="159"/>
      <c r="J66" s="159"/>
      <c r="K66" s="159"/>
      <c r="L66" s="159"/>
      <c r="M66" s="153"/>
      <c r="N66" s="179"/>
    </row>
    <row r="67" spans="1:14" s="166" customFormat="1" ht="15" customHeight="1" outlineLevel="2">
      <c r="A67" s="139">
        <v>33125</v>
      </c>
      <c r="B67" s="214">
        <v>40008457</v>
      </c>
      <c r="C67" s="141" t="s">
        <v>616</v>
      </c>
      <c r="D67" s="190">
        <v>24945078</v>
      </c>
      <c r="E67" s="144">
        <v>0</v>
      </c>
      <c r="F67" s="144">
        <v>3272574</v>
      </c>
      <c r="G67" s="144">
        <v>0</v>
      </c>
      <c r="H67" s="144">
        <v>7735521</v>
      </c>
      <c r="I67" s="144">
        <v>13936983</v>
      </c>
      <c r="J67" s="144">
        <v>0</v>
      </c>
      <c r="K67" s="144">
        <v>0</v>
      </c>
      <c r="L67" s="144">
        <f t="shared" ref="L67:L68" si="20">SUM(F67:K67)</f>
        <v>24945078</v>
      </c>
      <c r="M67" s="144">
        <f>D67-(E67+L67)</f>
        <v>0</v>
      </c>
      <c r="N67" s="140" t="s">
        <v>26</v>
      </c>
    </row>
    <row r="68" spans="1:14" s="166" customFormat="1" ht="15" customHeight="1" outlineLevel="2">
      <c r="A68" s="139">
        <v>33125</v>
      </c>
      <c r="B68" s="214">
        <v>40008434</v>
      </c>
      <c r="C68" s="212" t="s">
        <v>711</v>
      </c>
      <c r="D68" s="213">
        <v>47018611</v>
      </c>
      <c r="E68" s="207">
        <v>0</v>
      </c>
      <c r="F68" s="207">
        <v>0</v>
      </c>
      <c r="G68" s="207">
        <v>0</v>
      </c>
      <c r="H68" s="207">
        <v>0</v>
      </c>
      <c r="I68" s="207">
        <v>24971547</v>
      </c>
      <c r="J68" s="207">
        <v>0</v>
      </c>
      <c r="K68" s="144">
        <v>0</v>
      </c>
      <c r="L68" s="144">
        <f t="shared" si="20"/>
        <v>24971547</v>
      </c>
      <c r="M68" s="144">
        <f>D68-(E68+L68)</f>
        <v>22047064</v>
      </c>
      <c r="N68" s="140" t="s">
        <v>26</v>
      </c>
    </row>
    <row r="69" spans="1:14" s="166" customFormat="1" ht="15" customHeight="1" outlineLevel="1">
      <c r="A69" s="147"/>
      <c r="B69" s="149"/>
      <c r="C69" s="150" t="s">
        <v>570</v>
      </c>
      <c r="D69" s="151">
        <f>SUBTOTAL(9,D67:D68)</f>
        <v>71963689</v>
      </c>
      <c r="E69" s="151">
        <f t="shared" ref="E69:M69" si="21">SUBTOTAL(9,E67:E68)</f>
        <v>0</v>
      </c>
      <c r="F69" s="151">
        <f t="shared" si="21"/>
        <v>3272574</v>
      </c>
      <c r="G69" s="151">
        <f t="shared" si="21"/>
        <v>0</v>
      </c>
      <c r="H69" s="151">
        <f t="shared" si="21"/>
        <v>7735521</v>
      </c>
      <c r="I69" s="151">
        <f t="shared" si="21"/>
        <v>38908530</v>
      </c>
      <c r="J69" s="151">
        <f t="shared" si="21"/>
        <v>0</v>
      </c>
      <c r="K69" s="151">
        <f t="shared" si="21"/>
        <v>0</v>
      </c>
      <c r="L69" s="151">
        <f t="shared" si="21"/>
        <v>49916625</v>
      </c>
      <c r="M69" s="151">
        <f t="shared" si="21"/>
        <v>22047064</v>
      </c>
      <c r="N69" s="179"/>
    </row>
    <row r="70" spans="1:14" s="167" customFormat="1" ht="15" customHeight="1" outlineLevel="1">
      <c r="A70" s="147"/>
      <c r="B70" s="149"/>
      <c r="C70" s="152"/>
      <c r="D70" s="153"/>
      <c r="E70" s="191"/>
      <c r="F70" s="181"/>
      <c r="G70" s="181"/>
      <c r="H70" s="181"/>
      <c r="I70" s="181"/>
      <c r="J70" s="181"/>
      <c r="K70" s="181"/>
      <c r="L70" s="181"/>
      <c r="M70" s="153"/>
      <c r="N70" s="179"/>
    </row>
    <row r="71" spans="1:14" s="145" customFormat="1" ht="15.75" outlineLevel="1">
      <c r="A71" s="147"/>
      <c r="B71" s="149"/>
      <c r="C71" s="154" t="s">
        <v>234</v>
      </c>
      <c r="D71" s="153"/>
      <c r="E71" s="188"/>
      <c r="F71" s="159"/>
      <c r="G71" s="159"/>
      <c r="H71" s="159"/>
      <c r="I71" s="159"/>
      <c r="J71" s="159"/>
      <c r="K71" s="159"/>
      <c r="L71" s="159"/>
      <c r="M71" s="153"/>
      <c r="N71" s="179"/>
    </row>
    <row r="72" spans="1:14" s="166" customFormat="1" ht="15" customHeight="1" outlineLevel="2">
      <c r="A72" s="139">
        <v>33125</v>
      </c>
      <c r="B72" s="215">
        <v>40007306</v>
      </c>
      <c r="C72" s="142" t="s">
        <v>626</v>
      </c>
      <c r="D72" s="190">
        <v>36900040</v>
      </c>
      <c r="E72" s="144">
        <v>20000000</v>
      </c>
      <c r="F72" s="144">
        <v>0</v>
      </c>
      <c r="G72" s="144">
        <v>0</v>
      </c>
      <c r="H72" s="144">
        <v>13296773</v>
      </c>
      <c r="I72" s="144">
        <v>3603267</v>
      </c>
      <c r="J72" s="144">
        <v>0</v>
      </c>
      <c r="K72" s="144">
        <v>0</v>
      </c>
      <c r="L72" s="144">
        <f t="shared" ref="L72:L73" si="22">SUM(F72:K72)</f>
        <v>16900040</v>
      </c>
      <c r="M72" s="144">
        <f>D72-(E72+L72)</f>
        <v>0</v>
      </c>
      <c r="N72" s="140" t="s">
        <v>26</v>
      </c>
    </row>
    <row r="73" spans="1:14" s="166" customFormat="1" ht="15" customHeight="1" outlineLevel="2">
      <c r="A73" s="139">
        <v>33125</v>
      </c>
      <c r="B73" s="215">
        <v>40007305</v>
      </c>
      <c r="C73" s="142" t="s">
        <v>609</v>
      </c>
      <c r="D73" s="190">
        <v>62800994</v>
      </c>
      <c r="E73" s="144">
        <v>30000000</v>
      </c>
      <c r="F73" s="144">
        <v>0</v>
      </c>
      <c r="G73" s="144">
        <v>0</v>
      </c>
      <c r="H73" s="144">
        <v>26979428</v>
      </c>
      <c r="I73" s="144">
        <v>0</v>
      </c>
      <c r="J73" s="144">
        <v>5821566</v>
      </c>
      <c r="K73" s="144">
        <v>0</v>
      </c>
      <c r="L73" s="144">
        <f t="shared" si="22"/>
        <v>32800994</v>
      </c>
      <c r="M73" s="144">
        <f>D73-(E73+L73)</f>
        <v>0</v>
      </c>
      <c r="N73" s="140" t="s">
        <v>26</v>
      </c>
    </row>
    <row r="74" spans="1:14" s="166" customFormat="1" ht="15" customHeight="1" outlineLevel="1">
      <c r="A74" s="147"/>
      <c r="B74" s="149"/>
      <c r="C74" s="150" t="s">
        <v>572</v>
      </c>
      <c r="D74" s="151">
        <f>SUBTOTAL(9,D72:D73)</f>
        <v>99701034</v>
      </c>
      <c r="E74" s="151">
        <f t="shared" ref="E74:M74" si="23">SUBTOTAL(9,E72:E73)</f>
        <v>50000000</v>
      </c>
      <c r="F74" s="151">
        <f t="shared" si="23"/>
        <v>0</v>
      </c>
      <c r="G74" s="151">
        <f t="shared" si="23"/>
        <v>0</v>
      </c>
      <c r="H74" s="151">
        <f t="shared" si="23"/>
        <v>40276201</v>
      </c>
      <c r="I74" s="151">
        <f t="shared" si="23"/>
        <v>3603267</v>
      </c>
      <c r="J74" s="151">
        <f t="shared" si="23"/>
        <v>5821566</v>
      </c>
      <c r="K74" s="151">
        <f t="shared" si="23"/>
        <v>0</v>
      </c>
      <c r="L74" s="151">
        <f t="shared" si="23"/>
        <v>49701034</v>
      </c>
      <c r="M74" s="151">
        <f t="shared" si="23"/>
        <v>0</v>
      </c>
      <c r="N74" s="179"/>
    </row>
    <row r="75" spans="1:14" s="166" customFormat="1" ht="15" customHeight="1" outlineLevel="1">
      <c r="A75" s="160"/>
      <c r="B75" s="162"/>
      <c r="C75" s="163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80"/>
    </row>
    <row r="76" spans="1:14" s="167" customFormat="1" ht="15" customHeight="1" outlineLevel="1">
      <c r="A76" s="147"/>
      <c r="B76" s="149"/>
      <c r="C76" s="152"/>
      <c r="D76" s="153"/>
      <c r="E76" s="191"/>
      <c r="F76" s="181"/>
      <c r="G76" s="181"/>
      <c r="H76" s="181"/>
      <c r="I76" s="181"/>
      <c r="J76" s="181"/>
      <c r="K76" s="181"/>
      <c r="L76" s="181"/>
      <c r="M76" s="153"/>
      <c r="N76" s="179"/>
    </row>
    <row r="77" spans="1:14" s="145" customFormat="1" ht="15.75" outlineLevel="1">
      <c r="A77" s="147"/>
      <c r="B77" s="149"/>
      <c r="C77" s="154" t="s">
        <v>247</v>
      </c>
      <c r="D77" s="153"/>
      <c r="E77" s="188"/>
      <c r="F77" s="159"/>
      <c r="G77" s="159"/>
      <c r="H77" s="159"/>
      <c r="I77" s="159"/>
      <c r="J77" s="159"/>
      <c r="K77" s="159"/>
      <c r="L77" s="159"/>
      <c r="M77" s="153"/>
      <c r="N77" s="179"/>
    </row>
    <row r="78" spans="1:14" s="145" customFormat="1" ht="15" customHeight="1" outlineLevel="2">
      <c r="A78" s="139">
        <v>33125</v>
      </c>
      <c r="B78" s="215">
        <v>40007206</v>
      </c>
      <c r="C78" s="146" t="s">
        <v>620</v>
      </c>
      <c r="D78" s="190">
        <v>34878000</v>
      </c>
      <c r="E78" s="144">
        <v>4861483</v>
      </c>
      <c r="F78" s="144">
        <v>3145171</v>
      </c>
      <c r="G78" s="144">
        <v>5350508</v>
      </c>
      <c r="H78" s="144">
        <v>7864722</v>
      </c>
      <c r="I78" s="144">
        <v>9395784</v>
      </c>
      <c r="J78" s="144">
        <v>0</v>
      </c>
      <c r="K78" s="144">
        <v>0</v>
      </c>
      <c r="L78" s="144">
        <f t="shared" ref="L78:L80" si="24">SUM(F78:K78)</f>
        <v>25756185</v>
      </c>
      <c r="M78" s="144">
        <f>D78-(E78+L78)</f>
        <v>4260332</v>
      </c>
      <c r="N78" s="140" t="s">
        <v>30</v>
      </c>
    </row>
    <row r="79" spans="1:14" s="145" customFormat="1" ht="15" customHeight="1" outlineLevel="2">
      <c r="A79" s="139">
        <v>33125</v>
      </c>
      <c r="B79" s="215">
        <v>40008310</v>
      </c>
      <c r="C79" s="146" t="s">
        <v>624</v>
      </c>
      <c r="D79" s="190">
        <v>25000000</v>
      </c>
      <c r="E79" s="144">
        <v>0</v>
      </c>
      <c r="F79" s="144">
        <v>0</v>
      </c>
      <c r="G79" s="144">
        <v>12093758</v>
      </c>
      <c r="H79" s="144">
        <v>8501211</v>
      </c>
      <c r="I79" s="144">
        <v>0</v>
      </c>
      <c r="J79" s="144">
        <v>0</v>
      </c>
      <c r="K79" s="144">
        <v>4405031</v>
      </c>
      <c r="L79" s="144">
        <f t="shared" si="24"/>
        <v>25000000</v>
      </c>
      <c r="M79" s="144">
        <f>D79-(E79+L79)</f>
        <v>0</v>
      </c>
      <c r="N79" s="140" t="s">
        <v>30</v>
      </c>
    </row>
    <row r="80" spans="1:14" s="145" customFormat="1" ht="15" customHeight="1" outlineLevel="2">
      <c r="A80" s="139">
        <v>33125</v>
      </c>
      <c r="B80" s="215">
        <v>40008371</v>
      </c>
      <c r="C80" s="146" t="s">
        <v>622</v>
      </c>
      <c r="D80" s="190">
        <v>40120999</v>
      </c>
      <c r="E80" s="144">
        <v>0</v>
      </c>
      <c r="F80" s="144">
        <v>0</v>
      </c>
      <c r="G80" s="144">
        <v>8075923</v>
      </c>
      <c r="H80" s="144">
        <v>16345817</v>
      </c>
      <c r="I80" s="144">
        <v>0</v>
      </c>
      <c r="J80" s="144">
        <v>15699259</v>
      </c>
      <c r="K80" s="144">
        <v>0</v>
      </c>
      <c r="L80" s="144">
        <f t="shared" si="24"/>
        <v>40120999</v>
      </c>
      <c r="M80" s="144">
        <f>D80-(E80+L80)</f>
        <v>0</v>
      </c>
      <c r="N80" s="140" t="s">
        <v>26</v>
      </c>
    </row>
    <row r="81" spans="1:14" s="145" customFormat="1" ht="15" customHeight="1" outlineLevel="1">
      <c r="A81" s="147"/>
      <c r="B81" s="149"/>
      <c r="C81" s="150" t="s">
        <v>574</v>
      </c>
      <c r="D81" s="151">
        <f>SUBTOTAL(9,D78:D80)</f>
        <v>99998999</v>
      </c>
      <c r="E81" s="151">
        <f t="shared" ref="E81:M81" si="25">SUBTOTAL(9,E78:E80)</f>
        <v>4861483</v>
      </c>
      <c r="F81" s="151">
        <f t="shared" si="25"/>
        <v>3145171</v>
      </c>
      <c r="G81" s="151">
        <f t="shared" si="25"/>
        <v>25520189</v>
      </c>
      <c r="H81" s="151">
        <f t="shared" si="25"/>
        <v>32711750</v>
      </c>
      <c r="I81" s="151">
        <f t="shared" si="25"/>
        <v>9395784</v>
      </c>
      <c r="J81" s="151">
        <f t="shared" si="25"/>
        <v>15699259</v>
      </c>
      <c r="K81" s="151">
        <f t="shared" si="25"/>
        <v>4405031</v>
      </c>
      <c r="L81" s="151">
        <f t="shared" si="25"/>
        <v>90877184</v>
      </c>
      <c r="M81" s="151">
        <f t="shared" si="25"/>
        <v>4260332</v>
      </c>
      <c r="N81" s="179"/>
    </row>
    <row r="82" spans="1:14" s="145" customFormat="1" ht="15" customHeight="1" outlineLevel="1">
      <c r="A82" s="147"/>
      <c r="B82" s="149"/>
      <c r="C82" s="152"/>
      <c r="D82" s="153"/>
      <c r="E82" s="188"/>
      <c r="F82" s="159"/>
      <c r="G82" s="159"/>
      <c r="H82" s="159"/>
      <c r="I82" s="159"/>
      <c r="J82" s="159"/>
      <c r="K82" s="159"/>
      <c r="L82" s="159"/>
      <c r="M82" s="153"/>
      <c r="N82" s="179"/>
    </row>
    <row r="83" spans="1:14" s="310" customFormat="1" ht="24.95" customHeight="1" outlineLevel="1">
      <c r="A83" s="305"/>
      <c r="B83" s="306"/>
      <c r="C83" s="307" t="s">
        <v>287</v>
      </c>
      <c r="D83" s="308">
        <f t="shared" ref="D83:M83" si="26">D45+D81+D74+D69+D54+D50+D64+D59</f>
        <v>919417042</v>
      </c>
      <c r="E83" s="308">
        <f t="shared" si="26"/>
        <v>238263810</v>
      </c>
      <c r="F83" s="308">
        <f t="shared" si="26"/>
        <v>45177055</v>
      </c>
      <c r="G83" s="308">
        <f t="shared" si="26"/>
        <v>91503945</v>
      </c>
      <c r="H83" s="308">
        <f t="shared" si="26"/>
        <v>201260266</v>
      </c>
      <c r="I83" s="308">
        <f t="shared" si="26"/>
        <v>114273252</v>
      </c>
      <c r="J83" s="308">
        <f t="shared" si="26"/>
        <v>60803527</v>
      </c>
      <c r="K83" s="308">
        <f t="shared" si="26"/>
        <v>16997313</v>
      </c>
      <c r="L83" s="308">
        <f t="shared" si="26"/>
        <v>530015358</v>
      </c>
      <c r="M83" s="308">
        <f t="shared" si="26"/>
        <v>151137874</v>
      </c>
      <c r="N83" s="309"/>
    </row>
    <row r="84" spans="1:14" s="145" customFormat="1" ht="15" outlineLevel="1">
      <c r="A84" s="147"/>
      <c r="B84" s="149"/>
      <c r="C84" s="152"/>
      <c r="D84" s="153"/>
      <c r="E84" s="188"/>
      <c r="F84" s="159"/>
      <c r="G84" s="159"/>
      <c r="H84" s="159"/>
      <c r="I84" s="159"/>
      <c r="J84" s="159"/>
      <c r="K84" s="159"/>
      <c r="L84" s="159"/>
      <c r="M84" s="153"/>
      <c r="N84" s="179"/>
    </row>
    <row r="85" spans="1:14" s="145" customFormat="1" ht="15.75" outlineLevel="1">
      <c r="A85" s="147"/>
      <c r="B85" s="149"/>
      <c r="C85" s="138" t="s">
        <v>288</v>
      </c>
      <c r="D85" s="153"/>
      <c r="E85" s="188"/>
      <c r="F85" s="159"/>
      <c r="G85" s="159"/>
      <c r="H85" s="159"/>
      <c r="I85" s="159"/>
      <c r="J85" s="159"/>
      <c r="K85" s="159"/>
      <c r="L85" s="159"/>
      <c r="M85" s="153"/>
      <c r="N85" s="179"/>
    </row>
    <row r="86" spans="1:14" customFormat="1" ht="15">
      <c r="A86" s="139">
        <v>33125</v>
      </c>
      <c r="B86" s="216">
        <v>30482551</v>
      </c>
      <c r="C86" s="9" t="s">
        <v>706</v>
      </c>
      <c r="D86" s="210">
        <v>40000000</v>
      </c>
      <c r="E86" s="210">
        <v>0</v>
      </c>
      <c r="F86" s="210">
        <v>0</v>
      </c>
      <c r="G86" s="210">
        <v>0</v>
      </c>
      <c r="H86" s="144">
        <v>4722590</v>
      </c>
      <c r="I86" s="144">
        <v>16288431</v>
      </c>
      <c r="J86" s="144">
        <v>0</v>
      </c>
      <c r="K86" s="144">
        <v>0</v>
      </c>
      <c r="L86" s="144">
        <f>SUM(F86:K86)</f>
        <v>21011021</v>
      </c>
      <c r="M86" s="144">
        <f>D86-(E86+L86)</f>
        <v>18988979</v>
      </c>
      <c r="N86" s="140" t="s">
        <v>30</v>
      </c>
    </row>
    <row r="87" spans="1:14" s="145" customFormat="1" ht="15" outlineLevel="1">
      <c r="A87" s="139">
        <v>33125</v>
      </c>
      <c r="B87" s="215">
        <v>40007227</v>
      </c>
      <c r="C87" s="186" t="s">
        <v>630</v>
      </c>
      <c r="D87" s="187">
        <v>59487192</v>
      </c>
      <c r="E87" s="144">
        <v>0</v>
      </c>
      <c r="F87" s="144">
        <v>0</v>
      </c>
      <c r="G87" s="184">
        <v>22741124</v>
      </c>
      <c r="H87" s="144">
        <v>0</v>
      </c>
      <c r="I87" s="144">
        <v>33782298</v>
      </c>
      <c r="J87" s="144">
        <v>0</v>
      </c>
      <c r="K87" s="144">
        <v>2963770</v>
      </c>
      <c r="L87" s="144">
        <f>SUM(F87:K87)</f>
        <v>59487192</v>
      </c>
      <c r="M87" s="144">
        <f>D87-(E87+L87)</f>
        <v>0</v>
      </c>
      <c r="N87" s="140" t="s">
        <v>26</v>
      </c>
    </row>
    <row r="88" spans="1:14" s="145" customFormat="1" ht="15" outlineLevel="1">
      <c r="A88" s="147"/>
      <c r="B88" s="149"/>
      <c r="C88" s="150" t="s">
        <v>580</v>
      </c>
      <c r="D88" s="151">
        <f>SUBTOTAL(9,D86:D87)</f>
        <v>99487192</v>
      </c>
      <c r="E88" s="151">
        <f t="shared" ref="E88:M88" si="27">SUBTOTAL(9,E86:E87)</f>
        <v>0</v>
      </c>
      <c r="F88" s="151">
        <f t="shared" si="27"/>
        <v>0</v>
      </c>
      <c r="G88" s="151">
        <f t="shared" si="27"/>
        <v>22741124</v>
      </c>
      <c r="H88" s="151">
        <f t="shared" si="27"/>
        <v>4722590</v>
      </c>
      <c r="I88" s="151">
        <f t="shared" si="27"/>
        <v>50070729</v>
      </c>
      <c r="J88" s="151">
        <f t="shared" si="27"/>
        <v>0</v>
      </c>
      <c r="K88" s="151">
        <f t="shared" si="27"/>
        <v>2963770</v>
      </c>
      <c r="L88" s="151">
        <f t="shared" si="27"/>
        <v>80498213</v>
      </c>
      <c r="M88" s="151">
        <f t="shared" si="27"/>
        <v>18988979</v>
      </c>
      <c r="N88" s="179"/>
    </row>
    <row r="89" spans="1:14" s="145" customFormat="1" ht="15" outlineLevel="1">
      <c r="A89" s="147"/>
      <c r="B89" s="149"/>
      <c r="C89" s="152"/>
      <c r="D89" s="153"/>
      <c r="E89" s="188"/>
      <c r="F89" s="159"/>
      <c r="G89" s="159"/>
      <c r="H89" s="159"/>
      <c r="I89" s="159"/>
      <c r="J89" s="159"/>
      <c r="K89" s="159"/>
      <c r="L89" s="159"/>
      <c r="M89" s="153"/>
      <c r="N89" s="179"/>
    </row>
    <row r="90" spans="1:14" s="145" customFormat="1" ht="15.75" outlineLevel="1">
      <c r="A90" s="147"/>
      <c r="B90" s="149"/>
      <c r="C90" s="138" t="s">
        <v>304</v>
      </c>
      <c r="D90" s="153"/>
      <c r="E90" s="188"/>
      <c r="F90" s="159"/>
      <c r="G90" s="159"/>
      <c r="H90" s="159"/>
      <c r="I90" s="159"/>
      <c r="J90" s="159"/>
      <c r="K90" s="159"/>
      <c r="L90" s="159"/>
      <c r="M90" s="153"/>
      <c r="N90" s="179"/>
    </row>
    <row r="91" spans="1:14" s="145" customFormat="1" ht="15" customHeight="1" outlineLevel="2">
      <c r="A91" s="139">
        <v>33125</v>
      </c>
      <c r="B91" s="218">
        <v>40007311</v>
      </c>
      <c r="C91" s="157" t="s">
        <v>627</v>
      </c>
      <c r="D91" s="189">
        <v>49999933</v>
      </c>
      <c r="E91" s="144">
        <v>0</v>
      </c>
      <c r="F91" s="144">
        <v>0</v>
      </c>
      <c r="G91" s="144">
        <v>25877889</v>
      </c>
      <c r="H91" s="144">
        <v>15345050</v>
      </c>
      <c r="I91" s="144">
        <v>0</v>
      </c>
      <c r="J91" s="144">
        <v>6283200</v>
      </c>
      <c r="K91" s="144">
        <v>0</v>
      </c>
      <c r="L91" s="144">
        <f t="shared" ref="L91:L93" si="28">SUM(F91:K91)</f>
        <v>47506139</v>
      </c>
      <c r="M91" s="144">
        <f>D91-(E91+L91)</f>
        <v>2493794</v>
      </c>
      <c r="N91" s="140" t="s">
        <v>30</v>
      </c>
    </row>
    <row r="92" spans="1:14" s="145" customFormat="1" ht="15" customHeight="1" outlineLevel="2">
      <c r="A92" s="139">
        <v>33125</v>
      </c>
      <c r="B92" s="218">
        <v>40008280</v>
      </c>
      <c r="C92" s="157" t="s">
        <v>611</v>
      </c>
      <c r="D92" s="189">
        <v>49998743</v>
      </c>
      <c r="E92" s="144">
        <v>0</v>
      </c>
      <c r="F92" s="144">
        <v>0</v>
      </c>
      <c r="G92" s="144">
        <v>25502593</v>
      </c>
      <c r="H92" s="144">
        <v>11141375</v>
      </c>
      <c r="I92" s="144">
        <v>0</v>
      </c>
      <c r="J92" s="144">
        <v>5848850</v>
      </c>
      <c r="K92" s="144">
        <v>0</v>
      </c>
      <c r="L92" s="144">
        <f t="shared" si="28"/>
        <v>42492818</v>
      </c>
      <c r="M92" s="144">
        <f>D92-(E92+L92)</f>
        <v>7505925</v>
      </c>
      <c r="N92" s="140" t="s">
        <v>30</v>
      </c>
    </row>
    <row r="93" spans="1:14" s="145" customFormat="1" ht="15" customHeight="1" outlineLevel="2">
      <c r="A93" s="139">
        <v>33125</v>
      </c>
      <c r="B93" s="217">
        <v>30486683</v>
      </c>
      <c r="C93" s="157" t="s">
        <v>677</v>
      </c>
      <c r="D93" s="189">
        <v>84935000</v>
      </c>
      <c r="E93" s="144">
        <v>63119088</v>
      </c>
      <c r="F93" s="144">
        <v>0</v>
      </c>
      <c r="G93" s="144">
        <v>0</v>
      </c>
      <c r="H93" s="144">
        <v>17455961</v>
      </c>
      <c r="I93" s="144">
        <v>4359951</v>
      </c>
      <c r="J93" s="144">
        <v>0</v>
      </c>
      <c r="K93" s="144">
        <v>0</v>
      </c>
      <c r="L93" s="144">
        <f t="shared" si="28"/>
        <v>21815912</v>
      </c>
      <c r="M93" s="144">
        <f>D93-(E93+L93)</f>
        <v>0</v>
      </c>
      <c r="N93" s="140" t="s">
        <v>26</v>
      </c>
    </row>
    <row r="94" spans="1:14" s="145" customFormat="1" ht="15" customHeight="1" outlineLevel="1">
      <c r="A94" s="147"/>
      <c r="B94" s="165"/>
      <c r="C94" s="150" t="s">
        <v>579</v>
      </c>
      <c r="D94" s="151">
        <f>SUBTOTAL(9,D91:D93)</f>
        <v>184933676</v>
      </c>
      <c r="E94" s="151">
        <f t="shared" ref="E94:M94" si="29">SUBTOTAL(9,E91:E93)</f>
        <v>63119088</v>
      </c>
      <c r="F94" s="151">
        <f t="shared" si="29"/>
        <v>0</v>
      </c>
      <c r="G94" s="151">
        <f t="shared" si="29"/>
        <v>51380482</v>
      </c>
      <c r="H94" s="151">
        <f t="shared" si="29"/>
        <v>43942386</v>
      </c>
      <c r="I94" s="151">
        <f t="shared" si="29"/>
        <v>4359951</v>
      </c>
      <c r="J94" s="151">
        <f t="shared" si="29"/>
        <v>12132050</v>
      </c>
      <c r="K94" s="151">
        <f t="shared" si="29"/>
        <v>0</v>
      </c>
      <c r="L94" s="151">
        <f t="shared" si="29"/>
        <v>111814869</v>
      </c>
      <c r="M94" s="151">
        <f t="shared" si="29"/>
        <v>9999719</v>
      </c>
      <c r="N94" s="179"/>
    </row>
    <row r="95" spans="1:14" s="145" customFormat="1" ht="15" customHeight="1" outlineLevel="1">
      <c r="A95" s="147"/>
      <c r="B95" s="165"/>
      <c r="C95" s="152"/>
      <c r="D95" s="153"/>
      <c r="E95" s="188"/>
      <c r="F95" s="159"/>
      <c r="G95" s="159"/>
      <c r="H95" s="159"/>
      <c r="I95" s="159"/>
      <c r="J95" s="159"/>
      <c r="K95" s="159"/>
      <c r="L95" s="159"/>
      <c r="M95" s="153"/>
      <c r="N95" s="179"/>
    </row>
    <row r="96" spans="1:14" s="145" customFormat="1" ht="15.75" outlineLevel="1">
      <c r="A96" s="147"/>
      <c r="B96" s="149"/>
      <c r="C96" s="138" t="s">
        <v>315</v>
      </c>
      <c r="D96" s="153"/>
      <c r="E96" s="188"/>
      <c r="F96" s="159"/>
      <c r="G96" s="159"/>
      <c r="H96" s="159"/>
      <c r="I96" s="159"/>
      <c r="J96" s="159"/>
      <c r="K96" s="159"/>
      <c r="L96" s="159"/>
      <c r="M96" s="153"/>
      <c r="N96" s="179"/>
    </row>
    <row r="97" spans="1:14" s="145" customFormat="1" ht="15" customHeight="1" outlineLevel="2">
      <c r="A97" s="139">
        <v>33125</v>
      </c>
      <c r="B97" s="214">
        <v>40008285</v>
      </c>
      <c r="C97" s="157" t="s">
        <v>617</v>
      </c>
      <c r="D97" s="189">
        <v>58839124</v>
      </c>
      <c r="E97" s="144">
        <v>0</v>
      </c>
      <c r="F97" s="144">
        <v>12176408</v>
      </c>
      <c r="G97" s="144">
        <v>0</v>
      </c>
      <c r="H97" s="144">
        <v>38075270</v>
      </c>
      <c r="I97" s="144">
        <v>0</v>
      </c>
      <c r="J97" s="144">
        <v>8587446</v>
      </c>
      <c r="K97" s="144">
        <v>0</v>
      </c>
      <c r="L97" s="144">
        <f t="shared" ref="L97:L98" si="30">SUM(F97:K97)</f>
        <v>58839124</v>
      </c>
      <c r="M97" s="144">
        <f>D97-(E97+L97)</f>
        <v>0</v>
      </c>
      <c r="N97" s="140" t="s">
        <v>26</v>
      </c>
    </row>
    <row r="98" spans="1:14" customFormat="1" ht="15">
      <c r="A98" s="139">
        <v>33125</v>
      </c>
      <c r="B98" s="216">
        <v>40008287</v>
      </c>
      <c r="C98" s="9" t="s">
        <v>628</v>
      </c>
      <c r="D98" s="210">
        <v>40000000</v>
      </c>
      <c r="E98" s="210">
        <v>0</v>
      </c>
      <c r="F98" s="220">
        <v>5524575</v>
      </c>
      <c r="G98" s="210">
        <v>0</v>
      </c>
      <c r="H98" s="144">
        <v>24815948</v>
      </c>
      <c r="I98" s="144">
        <v>9659477</v>
      </c>
      <c r="J98" s="144">
        <v>0</v>
      </c>
      <c r="K98" s="144">
        <v>0</v>
      </c>
      <c r="L98" s="144">
        <f t="shared" si="30"/>
        <v>40000000</v>
      </c>
      <c r="M98" s="144">
        <f>D98-(E98+L98)</f>
        <v>0</v>
      </c>
      <c r="N98" s="140" t="s">
        <v>26</v>
      </c>
    </row>
    <row r="99" spans="1:14" s="145" customFormat="1" ht="15" customHeight="1" outlineLevel="1">
      <c r="A99" s="147"/>
      <c r="B99" s="149"/>
      <c r="C99" s="150" t="s">
        <v>582</v>
      </c>
      <c r="D99" s="151">
        <f>SUBTOTAL(9,D97:D98)</f>
        <v>98839124</v>
      </c>
      <c r="E99" s="151">
        <f t="shared" ref="E99:M99" si="31">SUBTOTAL(9,E97:E98)</f>
        <v>0</v>
      </c>
      <c r="F99" s="151">
        <f t="shared" si="31"/>
        <v>17700983</v>
      </c>
      <c r="G99" s="151">
        <f t="shared" si="31"/>
        <v>0</v>
      </c>
      <c r="H99" s="151">
        <f t="shared" si="31"/>
        <v>62891218</v>
      </c>
      <c r="I99" s="151">
        <f t="shared" si="31"/>
        <v>9659477</v>
      </c>
      <c r="J99" s="151">
        <f t="shared" si="31"/>
        <v>8587446</v>
      </c>
      <c r="K99" s="151">
        <f t="shared" si="31"/>
        <v>0</v>
      </c>
      <c r="L99" s="151">
        <f t="shared" si="31"/>
        <v>98839124</v>
      </c>
      <c r="M99" s="151">
        <f t="shared" si="31"/>
        <v>0</v>
      </c>
      <c r="N99" s="179"/>
    </row>
    <row r="100" spans="1:14" s="145" customFormat="1" ht="15" customHeight="1" outlineLevel="1">
      <c r="A100" s="147"/>
      <c r="B100" s="149"/>
      <c r="C100" s="152"/>
      <c r="D100" s="153"/>
      <c r="E100" s="188"/>
      <c r="F100" s="159"/>
      <c r="G100" s="159"/>
      <c r="H100" s="159"/>
      <c r="I100" s="159"/>
      <c r="J100" s="159"/>
      <c r="K100" s="159"/>
      <c r="L100" s="159"/>
      <c r="M100" s="153"/>
      <c r="N100" s="179"/>
    </row>
    <row r="101" spans="1:14" s="145" customFormat="1" ht="15.75" outlineLevel="1">
      <c r="A101" s="147"/>
      <c r="B101" s="149"/>
      <c r="C101" s="138" t="s">
        <v>327</v>
      </c>
      <c r="D101" s="153"/>
      <c r="E101" s="188"/>
      <c r="F101" s="159"/>
      <c r="G101" s="159"/>
      <c r="H101" s="159"/>
      <c r="I101" s="159"/>
      <c r="J101" s="159"/>
      <c r="K101" s="159"/>
      <c r="L101" s="159"/>
      <c r="M101" s="153"/>
      <c r="N101" s="179"/>
    </row>
    <row r="102" spans="1:14" s="145" customFormat="1" ht="15" customHeight="1" outlineLevel="2">
      <c r="A102" s="139">
        <v>33125</v>
      </c>
      <c r="B102" s="215">
        <v>40008489</v>
      </c>
      <c r="C102" s="155" t="s">
        <v>678</v>
      </c>
      <c r="D102" s="189">
        <v>93382476</v>
      </c>
      <c r="E102" s="144">
        <v>10383271</v>
      </c>
      <c r="F102" s="144">
        <v>0</v>
      </c>
      <c r="G102" s="144">
        <v>20209324</v>
      </c>
      <c r="H102" s="144">
        <v>22783360</v>
      </c>
      <c r="I102" s="144">
        <v>0</v>
      </c>
      <c r="J102" s="144">
        <v>40006521</v>
      </c>
      <c r="K102" s="144">
        <v>0</v>
      </c>
      <c r="L102" s="144">
        <f>SUM(F102:K102)</f>
        <v>82999205</v>
      </c>
      <c r="M102" s="144">
        <f>D102-(E102+L102)</f>
        <v>0</v>
      </c>
      <c r="N102" s="140" t="s">
        <v>26</v>
      </c>
    </row>
    <row r="103" spans="1:14" s="145" customFormat="1" ht="15" customHeight="1" outlineLevel="1">
      <c r="A103" s="147"/>
      <c r="B103" s="149"/>
      <c r="C103" s="150" t="s">
        <v>679</v>
      </c>
      <c r="D103" s="151">
        <f>SUBTOTAL(9,D102)</f>
        <v>93382476</v>
      </c>
      <c r="E103" s="151">
        <f t="shared" ref="E103:M103" si="32">SUBTOTAL(9,E102)</f>
        <v>10383271</v>
      </c>
      <c r="F103" s="151">
        <f t="shared" si="32"/>
        <v>0</v>
      </c>
      <c r="G103" s="151">
        <f t="shared" si="32"/>
        <v>20209324</v>
      </c>
      <c r="H103" s="151">
        <f t="shared" si="32"/>
        <v>22783360</v>
      </c>
      <c r="I103" s="151">
        <f t="shared" si="32"/>
        <v>0</v>
      </c>
      <c r="J103" s="151">
        <f t="shared" si="32"/>
        <v>40006521</v>
      </c>
      <c r="K103" s="151">
        <f t="shared" si="32"/>
        <v>0</v>
      </c>
      <c r="L103" s="151">
        <f t="shared" si="32"/>
        <v>82999205</v>
      </c>
      <c r="M103" s="151">
        <f t="shared" si="32"/>
        <v>0</v>
      </c>
      <c r="N103" s="179"/>
    </row>
    <row r="104" spans="1:14" s="148" customFormat="1" ht="15" customHeight="1" outlineLevel="1">
      <c r="A104" s="147"/>
      <c r="B104" s="149"/>
      <c r="C104" s="152"/>
      <c r="D104" s="153"/>
      <c r="E104" s="159"/>
      <c r="F104" s="159"/>
      <c r="G104" s="159"/>
      <c r="H104" s="159"/>
      <c r="I104" s="159"/>
      <c r="J104" s="159"/>
      <c r="K104" s="159"/>
      <c r="L104" s="159"/>
      <c r="M104" s="153"/>
      <c r="N104" s="179"/>
    </row>
    <row r="105" spans="1:14" s="145" customFormat="1" ht="15.75" outlineLevel="1">
      <c r="A105" s="147"/>
      <c r="B105" s="149"/>
      <c r="C105" s="154" t="s">
        <v>335</v>
      </c>
      <c r="D105" s="153"/>
      <c r="E105" s="188"/>
      <c r="F105" s="159"/>
      <c r="G105" s="159"/>
      <c r="H105" s="159"/>
      <c r="I105" s="159"/>
      <c r="J105" s="159"/>
      <c r="K105" s="159"/>
      <c r="L105" s="159"/>
      <c r="M105" s="153"/>
      <c r="N105" s="179"/>
    </row>
    <row r="106" spans="1:14" s="145" customFormat="1" ht="15" customHeight="1" outlineLevel="2">
      <c r="A106" s="139">
        <v>33125</v>
      </c>
      <c r="B106" s="214">
        <v>30482586</v>
      </c>
      <c r="C106" s="156" t="s">
        <v>663</v>
      </c>
      <c r="D106" s="189">
        <v>38990273</v>
      </c>
      <c r="E106" s="144">
        <v>36083103</v>
      </c>
      <c r="F106" s="144">
        <v>2907170</v>
      </c>
      <c r="G106" s="144">
        <v>0</v>
      </c>
      <c r="H106" s="144">
        <v>0</v>
      </c>
      <c r="I106" s="144">
        <v>0</v>
      </c>
      <c r="J106" s="144">
        <v>0</v>
      </c>
      <c r="K106" s="144">
        <v>0</v>
      </c>
      <c r="L106" s="144">
        <f t="shared" ref="L106:L107" si="33">SUM(F106:K106)</f>
        <v>2907170</v>
      </c>
      <c r="M106" s="144">
        <f>D106-(E106+L106)</f>
        <v>0</v>
      </c>
      <c r="N106" s="140" t="s">
        <v>26</v>
      </c>
    </row>
    <row r="107" spans="1:14" customFormat="1" ht="15">
      <c r="A107" s="139">
        <v>33125</v>
      </c>
      <c r="B107" s="216">
        <v>40007163</v>
      </c>
      <c r="C107" s="9" t="s">
        <v>712</v>
      </c>
      <c r="D107" s="210">
        <v>94000000</v>
      </c>
      <c r="E107" s="210">
        <v>0</v>
      </c>
      <c r="F107" s="210">
        <v>0</v>
      </c>
      <c r="G107" s="210">
        <v>0</v>
      </c>
      <c r="H107" s="144">
        <v>61279463</v>
      </c>
      <c r="I107" s="144">
        <v>32720537</v>
      </c>
      <c r="J107" s="144">
        <v>0</v>
      </c>
      <c r="K107" s="144">
        <v>0</v>
      </c>
      <c r="L107" s="144">
        <f t="shared" si="33"/>
        <v>94000000</v>
      </c>
      <c r="M107" s="144">
        <f>D107-(E107+L107)</f>
        <v>0</v>
      </c>
      <c r="N107" s="140" t="s">
        <v>26</v>
      </c>
    </row>
    <row r="108" spans="1:14" s="145" customFormat="1" ht="15" customHeight="1" outlineLevel="1">
      <c r="A108" s="147"/>
      <c r="B108" s="149"/>
      <c r="C108" s="150" t="s">
        <v>586</v>
      </c>
      <c r="D108" s="151">
        <f>SUBTOTAL(9,D106:D107)</f>
        <v>132990273</v>
      </c>
      <c r="E108" s="151">
        <f t="shared" ref="E108:M108" si="34">SUBTOTAL(9,E106:E107)</f>
        <v>36083103</v>
      </c>
      <c r="F108" s="151">
        <f t="shared" si="34"/>
        <v>2907170</v>
      </c>
      <c r="G108" s="151">
        <f t="shared" si="34"/>
        <v>0</v>
      </c>
      <c r="H108" s="151">
        <f t="shared" si="34"/>
        <v>61279463</v>
      </c>
      <c r="I108" s="151">
        <f t="shared" si="34"/>
        <v>32720537</v>
      </c>
      <c r="J108" s="151">
        <f t="shared" si="34"/>
        <v>0</v>
      </c>
      <c r="K108" s="151">
        <f t="shared" si="34"/>
        <v>0</v>
      </c>
      <c r="L108" s="151">
        <f t="shared" si="34"/>
        <v>96907170</v>
      </c>
      <c r="M108" s="151">
        <f t="shared" si="34"/>
        <v>0</v>
      </c>
      <c r="N108" s="179"/>
    </row>
    <row r="109" spans="1:14" s="148" customFormat="1" ht="15" customHeight="1" outlineLevel="1">
      <c r="A109" s="147"/>
      <c r="B109" s="149"/>
      <c r="C109" s="152"/>
      <c r="D109" s="153"/>
      <c r="E109" s="188"/>
      <c r="F109" s="159"/>
      <c r="G109" s="159"/>
      <c r="H109" s="159"/>
      <c r="I109" s="159"/>
      <c r="J109" s="159"/>
      <c r="K109" s="159"/>
      <c r="L109" s="159"/>
      <c r="M109" s="153"/>
      <c r="N109" s="179"/>
    </row>
    <row r="110" spans="1:14" s="145" customFormat="1" ht="15.75" outlineLevel="1">
      <c r="A110" s="147"/>
      <c r="B110" s="149"/>
      <c r="C110" s="154" t="s">
        <v>348</v>
      </c>
      <c r="D110" s="153"/>
      <c r="E110" s="188"/>
      <c r="F110" s="159"/>
      <c r="G110" s="159"/>
      <c r="H110" s="159"/>
      <c r="I110" s="159"/>
      <c r="J110" s="159"/>
      <c r="K110" s="159"/>
      <c r="L110" s="159"/>
      <c r="M110" s="153"/>
      <c r="N110" s="179"/>
    </row>
    <row r="111" spans="1:14" s="145" customFormat="1" ht="15" customHeight="1" outlineLevel="2">
      <c r="A111" s="139">
        <v>33125</v>
      </c>
      <c r="B111" s="214">
        <v>30395673</v>
      </c>
      <c r="C111" s="157" t="s">
        <v>680</v>
      </c>
      <c r="D111" s="189">
        <v>79999982</v>
      </c>
      <c r="E111" s="144">
        <v>74420151</v>
      </c>
      <c r="F111" s="144">
        <v>0</v>
      </c>
      <c r="G111" s="144">
        <v>0</v>
      </c>
      <c r="H111" s="144">
        <v>0</v>
      </c>
      <c r="I111" s="144">
        <v>0</v>
      </c>
      <c r="J111" s="144">
        <v>0</v>
      </c>
      <c r="K111" s="144">
        <v>0</v>
      </c>
      <c r="L111" s="144">
        <f t="shared" ref="L111:L112" si="35">SUM(F111:K111)</f>
        <v>0</v>
      </c>
      <c r="M111" s="144">
        <f>D111-(E111+L111)</f>
        <v>5579831</v>
      </c>
      <c r="N111" s="140" t="s">
        <v>30</v>
      </c>
    </row>
    <row r="112" spans="1:14" s="145" customFormat="1" ht="15" customHeight="1" outlineLevel="2">
      <c r="A112" s="139">
        <v>33125</v>
      </c>
      <c r="B112" s="214">
        <v>40008512</v>
      </c>
      <c r="C112" s="209" t="s">
        <v>713</v>
      </c>
      <c r="D112" s="208">
        <v>93921244</v>
      </c>
      <c r="E112" s="207">
        <v>0</v>
      </c>
      <c r="F112" s="207">
        <v>0</v>
      </c>
      <c r="G112" s="207">
        <v>0</v>
      </c>
      <c r="H112" s="144">
        <v>30040975</v>
      </c>
      <c r="I112" s="144">
        <v>30472038</v>
      </c>
      <c r="J112" s="144">
        <v>0</v>
      </c>
      <c r="K112" s="144">
        <v>0</v>
      </c>
      <c r="L112" s="144">
        <f t="shared" si="35"/>
        <v>60513013</v>
      </c>
      <c r="M112" s="144">
        <f>D112-(E112+L112)</f>
        <v>33408231</v>
      </c>
      <c r="N112" s="140" t="s">
        <v>30</v>
      </c>
    </row>
    <row r="113" spans="1:14" s="145" customFormat="1" ht="15" customHeight="1" outlineLevel="1">
      <c r="A113" s="147"/>
      <c r="B113" s="149"/>
      <c r="C113" s="150" t="s">
        <v>681</v>
      </c>
      <c r="D113" s="151">
        <f>SUBTOTAL(9,D111:D112)</f>
        <v>173921226</v>
      </c>
      <c r="E113" s="151">
        <f t="shared" ref="E113:M113" si="36">SUBTOTAL(9,E111:E112)</f>
        <v>74420151</v>
      </c>
      <c r="F113" s="151">
        <f t="shared" si="36"/>
        <v>0</v>
      </c>
      <c r="G113" s="151">
        <f t="shared" si="36"/>
        <v>0</v>
      </c>
      <c r="H113" s="151">
        <f t="shared" si="36"/>
        <v>30040975</v>
      </c>
      <c r="I113" s="151">
        <f t="shared" si="36"/>
        <v>30472038</v>
      </c>
      <c r="J113" s="151">
        <f t="shared" si="36"/>
        <v>0</v>
      </c>
      <c r="K113" s="151">
        <f t="shared" si="36"/>
        <v>0</v>
      </c>
      <c r="L113" s="151">
        <f t="shared" si="36"/>
        <v>60513013</v>
      </c>
      <c r="M113" s="151">
        <f t="shared" si="36"/>
        <v>38988062</v>
      </c>
      <c r="N113" s="179"/>
    </row>
    <row r="114" spans="1:14" s="148" customFormat="1" ht="15" customHeight="1" outlineLevel="1">
      <c r="A114" s="147"/>
      <c r="B114" s="149"/>
      <c r="C114" s="152"/>
      <c r="D114" s="153"/>
      <c r="E114" s="188"/>
      <c r="F114" s="159"/>
      <c r="G114" s="159"/>
      <c r="H114" s="159"/>
      <c r="I114" s="159"/>
      <c r="J114" s="159"/>
      <c r="K114" s="159"/>
      <c r="L114" s="159"/>
      <c r="M114" s="153"/>
      <c r="N114" s="179"/>
    </row>
    <row r="115" spans="1:14" s="145" customFormat="1" ht="15.75" outlineLevel="1">
      <c r="A115" s="147"/>
      <c r="B115" s="149"/>
      <c r="C115" s="154" t="s">
        <v>353</v>
      </c>
      <c r="D115" s="153"/>
      <c r="E115" s="188"/>
      <c r="F115" s="159"/>
      <c r="G115" s="159"/>
      <c r="H115" s="159"/>
      <c r="I115" s="159"/>
      <c r="J115" s="159"/>
      <c r="K115" s="159"/>
      <c r="L115" s="159"/>
      <c r="M115" s="153"/>
      <c r="N115" s="179"/>
    </row>
    <row r="116" spans="1:14" s="145" customFormat="1" ht="15" customHeight="1" outlineLevel="2">
      <c r="A116" s="139">
        <v>33125</v>
      </c>
      <c r="B116" s="214">
        <v>30458477</v>
      </c>
      <c r="C116" s="155" t="s">
        <v>682</v>
      </c>
      <c r="D116" s="189">
        <v>43987253</v>
      </c>
      <c r="E116" s="144">
        <v>33351570</v>
      </c>
      <c r="F116" s="144">
        <v>0</v>
      </c>
      <c r="G116" s="144">
        <v>0</v>
      </c>
      <c r="H116" s="144">
        <v>0</v>
      </c>
      <c r="I116" s="144">
        <v>0</v>
      </c>
      <c r="J116" s="144">
        <v>0</v>
      </c>
      <c r="K116" s="144">
        <v>0</v>
      </c>
      <c r="L116" s="144">
        <f t="shared" ref="L116:L118" si="37">SUM(F116:K116)</f>
        <v>0</v>
      </c>
      <c r="M116" s="144">
        <f>D116-(E116+L116)</f>
        <v>10635683</v>
      </c>
      <c r="N116" s="140" t="s">
        <v>30</v>
      </c>
    </row>
    <row r="117" spans="1:14" s="145" customFormat="1" ht="15" customHeight="1" outlineLevel="2">
      <c r="A117" s="139">
        <v>33125</v>
      </c>
      <c r="B117" s="215">
        <v>40007277</v>
      </c>
      <c r="C117" s="155" t="s">
        <v>608</v>
      </c>
      <c r="D117" s="189">
        <v>49995227</v>
      </c>
      <c r="E117" s="144">
        <v>9727785</v>
      </c>
      <c r="F117" s="144">
        <v>0</v>
      </c>
      <c r="G117" s="144">
        <v>0</v>
      </c>
      <c r="H117" s="144">
        <v>19769078</v>
      </c>
      <c r="I117" s="144">
        <v>15570956</v>
      </c>
      <c r="J117" s="144">
        <v>0</v>
      </c>
      <c r="K117" s="144">
        <v>4927408</v>
      </c>
      <c r="L117" s="144">
        <f t="shared" si="37"/>
        <v>40267442</v>
      </c>
      <c r="M117" s="144">
        <f>D117-(E117+L117)</f>
        <v>0</v>
      </c>
      <c r="N117" s="140" t="s">
        <v>30</v>
      </c>
    </row>
    <row r="118" spans="1:14" customFormat="1" ht="15">
      <c r="A118" s="139">
        <v>33125</v>
      </c>
      <c r="B118" s="216">
        <v>40007273</v>
      </c>
      <c r="C118" s="9" t="s">
        <v>709</v>
      </c>
      <c r="D118" s="210">
        <v>45000001</v>
      </c>
      <c r="E118" s="210">
        <v>0</v>
      </c>
      <c r="F118" s="210">
        <v>0</v>
      </c>
      <c r="G118" s="210">
        <v>0</v>
      </c>
      <c r="H118" s="144">
        <v>25490665</v>
      </c>
      <c r="I118" s="144">
        <v>19509336</v>
      </c>
      <c r="J118" s="144">
        <v>0</v>
      </c>
      <c r="K118" s="144">
        <v>0</v>
      </c>
      <c r="L118" s="144">
        <f t="shared" si="37"/>
        <v>45000001</v>
      </c>
      <c r="M118" s="144">
        <f>D118-(E118+L118)</f>
        <v>0</v>
      </c>
      <c r="N118" s="140" t="s">
        <v>26</v>
      </c>
    </row>
    <row r="119" spans="1:14" s="145" customFormat="1" ht="15" customHeight="1" outlineLevel="1">
      <c r="A119" s="147"/>
      <c r="B119" s="149"/>
      <c r="C119" s="150" t="s">
        <v>589</v>
      </c>
      <c r="D119" s="151">
        <f>SUBTOTAL(9,D116:D118)</f>
        <v>138982481</v>
      </c>
      <c r="E119" s="151">
        <f t="shared" ref="E119:M119" si="38">SUBTOTAL(9,E116:E118)</f>
        <v>43079355</v>
      </c>
      <c r="F119" s="151">
        <f t="shared" si="38"/>
        <v>0</v>
      </c>
      <c r="G119" s="151">
        <f t="shared" si="38"/>
        <v>0</v>
      </c>
      <c r="H119" s="151">
        <f t="shared" si="38"/>
        <v>45259743</v>
      </c>
      <c r="I119" s="151">
        <f t="shared" si="38"/>
        <v>35080292</v>
      </c>
      <c r="J119" s="151">
        <f t="shared" si="38"/>
        <v>0</v>
      </c>
      <c r="K119" s="151">
        <f t="shared" si="38"/>
        <v>4927408</v>
      </c>
      <c r="L119" s="151">
        <f t="shared" si="38"/>
        <v>85267443</v>
      </c>
      <c r="M119" s="151">
        <f t="shared" si="38"/>
        <v>10635683</v>
      </c>
      <c r="N119" s="179"/>
    </row>
    <row r="120" spans="1:14" s="148" customFormat="1" ht="8.25" customHeight="1" outlineLevel="1">
      <c r="A120" s="147"/>
      <c r="B120" s="149"/>
      <c r="C120" s="152"/>
      <c r="D120" s="153"/>
      <c r="E120" s="188"/>
      <c r="F120" s="159"/>
      <c r="G120" s="159"/>
      <c r="H120" s="159"/>
      <c r="I120" s="159"/>
      <c r="J120" s="159"/>
      <c r="K120" s="159"/>
      <c r="L120" s="159"/>
      <c r="M120" s="153"/>
      <c r="N120" s="179"/>
    </row>
    <row r="121" spans="1:14" s="145" customFormat="1" ht="15.75" outlineLevel="1">
      <c r="A121" s="147"/>
      <c r="B121" s="149"/>
      <c r="C121" s="154" t="s">
        <v>361</v>
      </c>
      <c r="D121" s="153"/>
      <c r="E121" s="188"/>
      <c r="F121" s="159"/>
      <c r="G121" s="159"/>
      <c r="H121" s="159"/>
      <c r="I121" s="159"/>
      <c r="J121" s="159"/>
      <c r="K121" s="159"/>
      <c r="L121" s="159"/>
      <c r="M121" s="153"/>
      <c r="N121" s="228"/>
    </row>
    <row r="122" spans="1:14" s="145" customFormat="1" ht="15" customHeight="1" outlineLevel="2">
      <c r="A122" s="139">
        <v>33125</v>
      </c>
      <c r="B122" s="215">
        <v>40007325</v>
      </c>
      <c r="C122" s="155" t="s">
        <v>631</v>
      </c>
      <c r="D122" s="189">
        <v>30720862</v>
      </c>
      <c r="E122" s="144">
        <v>0</v>
      </c>
      <c r="F122" s="144">
        <v>0</v>
      </c>
      <c r="G122" s="144">
        <v>12484560</v>
      </c>
      <c r="H122" s="144">
        <v>12052341</v>
      </c>
      <c r="I122" s="144">
        <v>0</v>
      </c>
      <c r="J122" s="144">
        <v>0</v>
      </c>
      <c r="K122" s="144">
        <v>6183960</v>
      </c>
      <c r="L122" s="144">
        <f t="shared" ref="L122:L127" si="39">SUM(F122:K122)</f>
        <v>30720861</v>
      </c>
      <c r="M122" s="144">
        <f t="shared" ref="M122:M127" si="40">D122-(E122+L122)</f>
        <v>1</v>
      </c>
      <c r="N122" s="140" t="s">
        <v>30</v>
      </c>
    </row>
    <row r="123" spans="1:14" customFormat="1" ht="15">
      <c r="A123" s="139">
        <v>33125</v>
      </c>
      <c r="B123" s="216">
        <v>40007328</v>
      </c>
      <c r="C123" s="9" t="s">
        <v>708</v>
      </c>
      <c r="D123" s="210">
        <v>67813581</v>
      </c>
      <c r="E123" s="210">
        <v>0</v>
      </c>
      <c r="F123" s="210">
        <v>0</v>
      </c>
      <c r="G123" s="210">
        <v>0</v>
      </c>
      <c r="H123" s="144">
        <v>3097653</v>
      </c>
      <c r="I123" s="144">
        <v>25028082</v>
      </c>
      <c r="J123" s="144">
        <v>0</v>
      </c>
      <c r="K123" s="144">
        <v>0</v>
      </c>
      <c r="L123" s="144">
        <f t="shared" si="39"/>
        <v>28125735</v>
      </c>
      <c r="M123" s="144">
        <f t="shared" si="40"/>
        <v>39687846</v>
      </c>
      <c r="N123" s="140" t="s">
        <v>30</v>
      </c>
    </row>
    <row r="124" spans="1:14" s="145" customFormat="1" ht="15" customHeight="1" outlineLevel="2">
      <c r="A124" s="139">
        <v>33125</v>
      </c>
      <c r="B124" s="214">
        <v>30488357</v>
      </c>
      <c r="C124" s="155" t="s">
        <v>686</v>
      </c>
      <c r="D124" s="189">
        <v>89999075</v>
      </c>
      <c r="E124" s="144">
        <v>23299736</v>
      </c>
      <c r="F124" s="144">
        <v>0</v>
      </c>
      <c r="G124" s="144">
        <v>0</v>
      </c>
      <c r="H124" s="144">
        <v>0</v>
      </c>
      <c r="I124" s="144">
        <v>0</v>
      </c>
      <c r="J124" s="144">
        <v>0</v>
      </c>
      <c r="K124" s="144">
        <v>22217285</v>
      </c>
      <c r="L124" s="144">
        <f t="shared" si="39"/>
        <v>22217285</v>
      </c>
      <c r="M124" s="144">
        <f t="shared" si="40"/>
        <v>44482054</v>
      </c>
      <c r="N124" s="140" t="s">
        <v>30</v>
      </c>
    </row>
    <row r="125" spans="1:14" s="145" customFormat="1" ht="15" customHeight="1" outlineLevel="2">
      <c r="A125" s="139">
        <v>33125</v>
      </c>
      <c r="B125" s="214">
        <v>30487874</v>
      </c>
      <c r="C125" s="155" t="s">
        <v>684</v>
      </c>
      <c r="D125" s="189">
        <v>35000000</v>
      </c>
      <c r="E125" s="144">
        <v>15790326</v>
      </c>
      <c r="F125" s="144">
        <v>0</v>
      </c>
      <c r="G125" s="144">
        <v>0</v>
      </c>
      <c r="H125" s="144">
        <v>18070005</v>
      </c>
      <c r="I125" s="144">
        <v>0</v>
      </c>
      <c r="J125" s="144">
        <v>0</v>
      </c>
      <c r="K125" s="144">
        <v>0</v>
      </c>
      <c r="L125" s="144">
        <f t="shared" si="39"/>
        <v>18070005</v>
      </c>
      <c r="M125" s="144">
        <f t="shared" si="40"/>
        <v>1139669</v>
      </c>
      <c r="N125" s="140" t="s">
        <v>30</v>
      </c>
    </row>
    <row r="126" spans="1:14" s="145" customFormat="1" ht="15" customHeight="1" outlineLevel="2">
      <c r="A126" s="139">
        <v>33125</v>
      </c>
      <c r="B126" s="214">
        <v>30434422</v>
      </c>
      <c r="C126" s="155" t="s">
        <v>683</v>
      </c>
      <c r="D126" s="189">
        <v>77056451</v>
      </c>
      <c r="E126" s="144">
        <v>66256101</v>
      </c>
      <c r="F126" s="144">
        <v>0</v>
      </c>
      <c r="G126" s="144">
        <v>0</v>
      </c>
      <c r="H126" s="144">
        <v>10800350</v>
      </c>
      <c r="I126" s="144">
        <v>0</v>
      </c>
      <c r="J126" s="144">
        <v>0</v>
      </c>
      <c r="K126" s="144">
        <v>0</v>
      </c>
      <c r="L126" s="144">
        <f t="shared" si="39"/>
        <v>10800350</v>
      </c>
      <c r="M126" s="144">
        <f t="shared" si="40"/>
        <v>0</v>
      </c>
      <c r="N126" s="140" t="s">
        <v>26</v>
      </c>
    </row>
    <row r="127" spans="1:14" s="145" customFormat="1" ht="15" customHeight="1" outlineLevel="2">
      <c r="A127" s="139">
        <v>33125</v>
      </c>
      <c r="B127" s="214">
        <v>30487880</v>
      </c>
      <c r="C127" s="155" t="s">
        <v>685</v>
      </c>
      <c r="D127" s="189">
        <v>52917203</v>
      </c>
      <c r="E127" s="144">
        <v>35790559</v>
      </c>
      <c r="F127" s="144">
        <v>0</v>
      </c>
      <c r="G127" s="144">
        <v>0</v>
      </c>
      <c r="H127" s="144">
        <v>17126644</v>
      </c>
      <c r="I127" s="144">
        <v>0</v>
      </c>
      <c r="J127" s="144">
        <v>0</v>
      </c>
      <c r="K127" s="144">
        <v>0</v>
      </c>
      <c r="L127" s="144">
        <f t="shared" si="39"/>
        <v>17126644</v>
      </c>
      <c r="M127" s="144">
        <f t="shared" si="40"/>
        <v>0</v>
      </c>
      <c r="N127" s="140" t="s">
        <v>26</v>
      </c>
    </row>
    <row r="128" spans="1:14" s="145" customFormat="1" ht="15" customHeight="1" outlineLevel="1">
      <c r="A128" s="147"/>
      <c r="B128" s="149"/>
      <c r="C128" s="150" t="s">
        <v>687</v>
      </c>
      <c r="D128" s="151">
        <f>SUBTOTAL(9,D122:D127)</f>
        <v>353507172</v>
      </c>
      <c r="E128" s="151">
        <f t="shared" ref="E128:M128" si="41">SUBTOTAL(9,E122:E127)</f>
        <v>141136722</v>
      </c>
      <c r="F128" s="151">
        <f t="shared" si="41"/>
        <v>0</v>
      </c>
      <c r="G128" s="151">
        <f t="shared" si="41"/>
        <v>12484560</v>
      </c>
      <c r="H128" s="151">
        <f t="shared" si="41"/>
        <v>61146993</v>
      </c>
      <c r="I128" s="151">
        <f t="shared" si="41"/>
        <v>25028082</v>
      </c>
      <c r="J128" s="151">
        <f t="shared" si="41"/>
        <v>0</v>
      </c>
      <c r="K128" s="151">
        <f t="shared" si="41"/>
        <v>28401245</v>
      </c>
      <c r="L128" s="151">
        <f t="shared" si="41"/>
        <v>127060880</v>
      </c>
      <c r="M128" s="151">
        <f t="shared" si="41"/>
        <v>85309570</v>
      </c>
      <c r="N128" s="179"/>
    </row>
    <row r="129" spans="1:14" s="148" customFormat="1" ht="9" customHeight="1" outlineLevel="1">
      <c r="A129" s="147"/>
      <c r="B129" s="149"/>
      <c r="C129" s="152"/>
      <c r="D129" s="153"/>
      <c r="E129" s="188"/>
      <c r="F129" s="159"/>
      <c r="G129" s="159"/>
      <c r="H129" s="159"/>
      <c r="I129" s="159"/>
      <c r="J129" s="159"/>
      <c r="K129" s="159"/>
      <c r="L129" s="159"/>
      <c r="M129" s="153"/>
      <c r="N129" s="179"/>
    </row>
    <row r="130" spans="1:14" s="145" customFormat="1" ht="15.75" outlineLevel="1">
      <c r="A130" s="147"/>
      <c r="B130" s="149"/>
      <c r="C130" s="154" t="s">
        <v>370</v>
      </c>
      <c r="D130" s="153"/>
      <c r="E130" s="188"/>
      <c r="F130" s="159"/>
      <c r="G130" s="159"/>
      <c r="H130" s="159"/>
      <c r="I130" s="159"/>
      <c r="J130" s="159"/>
      <c r="K130" s="159"/>
      <c r="L130" s="159"/>
      <c r="M130" s="153"/>
      <c r="N130" s="228"/>
    </row>
    <row r="131" spans="1:14" customFormat="1" ht="15">
      <c r="A131" s="139">
        <v>33125</v>
      </c>
      <c r="B131" s="219">
        <v>40008353</v>
      </c>
      <c r="C131" s="9" t="s">
        <v>718</v>
      </c>
      <c r="D131" s="210">
        <v>38573225</v>
      </c>
      <c r="E131" s="210">
        <v>0</v>
      </c>
      <c r="F131" s="210">
        <v>0</v>
      </c>
      <c r="G131" s="210">
        <v>0</v>
      </c>
      <c r="H131" s="144">
        <v>14879810</v>
      </c>
      <c r="I131" s="144">
        <v>0</v>
      </c>
      <c r="J131" s="144">
        <v>0</v>
      </c>
      <c r="K131" s="144">
        <v>0</v>
      </c>
      <c r="L131" s="144">
        <f t="shared" ref="L131:L133" si="42">SUM(F131:K131)</f>
        <v>14879810</v>
      </c>
      <c r="M131" s="144">
        <f>D131-(E131+L131)</f>
        <v>23693415</v>
      </c>
      <c r="N131" s="140" t="s">
        <v>30</v>
      </c>
    </row>
    <row r="132" spans="1:14" customFormat="1" ht="15">
      <c r="A132" s="139">
        <v>33125</v>
      </c>
      <c r="B132" s="219">
        <v>40008355</v>
      </c>
      <c r="C132" s="9" t="s">
        <v>719</v>
      </c>
      <c r="D132" s="210">
        <v>24125560</v>
      </c>
      <c r="E132" s="210">
        <v>0</v>
      </c>
      <c r="F132" s="210">
        <v>0</v>
      </c>
      <c r="G132" s="210">
        <v>0</v>
      </c>
      <c r="H132" s="144">
        <v>17688005</v>
      </c>
      <c r="I132" s="144">
        <v>0</v>
      </c>
      <c r="J132" s="144">
        <v>0</v>
      </c>
      <c r="K132" s="144">
        <v>0</v>
      </c>
      <c r="L132" s="144">
        <f t="shared" si="42"/>
        <v>17688005</v>
      </c>
      <c r="M132" s="144">
        <f>D132-(E132+L132)</f>
        <v>6437555</v>
      </c>
      <c r="N132" s="140" t="s">
        <v>30</v>
      </c>
    </row>
    <row r="133" spans="1:14" s="145" customFormat="1" ht="15" customHeight="1" outlineLevel="2">
      <c r="A133" s="139">
        <v>33125</v>
      </c>
      <c r="B133" s="214">
        <v>30482980</v>
      </c>
      <c r="C133" s="157" t="s">
        <v>688</v>
      </c>
      <c r="D133" s="189">
        <f>72811310+3000</f>
        <v>72814310</v>
      </c>
      <c r="E133" s="144">
        <v>25795887</v>
      </c>
      <c r="F133" s="144">
        <v>0</v>
      </c>
      <c r="G133" s="144">
        <v>0</v>
      </c>
      <c r="H133" s="144">
        <v>21854135</v>
      </c>
      <c r="I133" s="144">
        <v>14679409</v>
      </c>
      <c r="J133" s="144">
        <v>0</v>
      </c>
      <c r="K133" s="144">
        <v>10481879</v>
      </c>
      <c r="L133" s="144">
        <f t="shared" si="42"/>
        <v>47015423</v>
      </c>
      <c r="M133" s="144">
        <f>D133-(E133+L133)</f>
        <v>3000</v>
      </c>
      <c r="N133" s="140" t="s">
        <v>26</v>
      </c>
    </row>
    <row r="134" spans="1:14" s="145" customFormat="1" ht="15" customHeight="1" outlineLevel="1">
      <c r="A134" s="147"/>
      <c r="B134" s="149"/>
      <c r="C134" s="150" t="s">
        <v>590</v>
      </c>
      <c r="D134" s="151">
        <f>SUBTOTAL(9,D131:D133)</f>
        <v>135513095</v>
      </c>
      <c r="E134" s="151">
        <f t="shared" ref="E134:M134" si="43">SUBTOTAL(9,E131:E133)</f>
        <v>25795887</v>
      </c>
      <c r="F134" s="151">
        <f t="shared" si="43"/>
        <v>0</v>
      </c>
      <c r="G134" s="151">
        <f t="shared" si="43"/>
        <v>0</v>
      </c>
      <c r="H134" s="151">
        <f t="shared" si="43"/>
        <v>54421950</v>
      </c>
      <c r="I134" s="151">
        <f t="shared" si="43"/>
        <v>14679409</v>
      </c>
      <c r="J134" s="151">
        <f t="shared" si="43"/>
        <v>0</v>
      </c>
      <c r="K134" s="151">
        <f t="shared" si="43"/>
        <v>10481879</v>
      </c>
      <c r="L134" s="151">
        <f t="shared" si="43"/>
        <v>79583238</v>
      </c>
      <c r="M134" s="151">
        <f t="shared" si="43"/>
        <v>30133970</v>
      </c>
      <c r="N134" s="179"/>
    </row>
    <row r="135" spans="1:14" s="148" customFormat="1" ht="15" customHeight="1" outlineLevel="1">
      <c r="A135" s="147"/>
      <c r="B135" s="149"/>
      <c r="C135" s="152"/>
      <c r="D135" s="153"/>
      <c r="E135" s="188"/>
      <c r="F135" s="159"/>
      <c r="G135" s="159"/>
      <c r="H135" s="159"/>
      <c r="I135" s="159"/>
      <c r="J135" s="159"/>
      <c r="K135" s="159"/>
      <c r="L135" s="159"/>
      <c r="M135" s="153"/>
      <c r="N135" s="179"/>
    </row>
    <row r="136" spans="1:14" s="148" customFormat="1" ht="15" customHeight="1" outlineLevel="1">
      <c r="A136" s="147"/>
      <c r="B136" s="149"/>
      <c r="C136" s="154" t="s">
        <v>384</v>
      </c>
      <c r="D136" s="153"/>
      <c r="E136" s="188"/>
      <c r="F136" s="159"/>
      <c r="G136" s="159"/>
      <c r="H136" s="159"/>
      <c r="I136" s="159"/>
      <c r="J136" s="159"/>
      <c r="K136" s="159"/>
      <c r="L136" s="159"/>
      <c r="M136" s="153"/>
      <c r="N136" s="179"/>
    </row>
    <row r="137" spans="1:14" customFormat="1" ht="15">
      <c r="A137" s="139">
        <v>33125</v>
      </c>
      <c r="B137" s="219">
        <v>40007188</v>
      </c>
      <c r="C137" s="9" t="s">
        <v>705</v>
      </c>
      <c r="D137" s="210">
        <v>49941615</v>
      </c>
      <c r="E137" s="210">
        <v>0</v>
      </c>
      <c r="F137" s="210">
        <v>0</v>
      </c>
      <c r="G137" s="210">
        <v>0</v>
      </c>
      <c r="H137" s="144">
        <v>47067715</v>
      </c>
      <c r="I137" s="144">
        <v>0</v>
      </c>
      <c r="J137" s="144">
        <v>2873900</v>
      </c>
      <c r="K137" s="144">
        <v>0</v>
      </c>
      <c r="L137" s="144">
        <f t="shared" ref="L137:L138" si="44">SUM(F137:K137)</f>
        <v>49941615</v>
      </c>
      <c r="M137" s="144">
        <f>D137-(E137+L137)</f>
        <v>0</v>
      </c>
      <c r="N137" s="140" t="s">
        <v>26</v>
      </c>
    </row>
    <row r="138" spans="1:14" customFormat="1" ht="15">
      <c r="A138" s="139">
        <v>33125</v>
      </c>
      <c r="B138" s="219">
        <v>40007204</v>
      </c>
      <c r="C138" s="9" t="s">
        <v>707</v>
      </c>
      <c r="D138" s="210">
        <v>47128250</v>
      </c>
      <c r="E138" s="210">
        <v>0</v>
      </c>
      <c r="F138" s="210">
        <v>0</v>
      </c>
      <c r="G138" s="210">
        <v>0</v>
      </c>
      <c r="H138" s="144">
        <v>38747963</v>
      </c>
      <c r="I138" s="144">
        <v>0</v>
      </c>
      <c r="J138" s="144">
        <v>8380287</v>
      </c>
      <c r="K138" s="144">
        <v>0</v>
      </c>
      <c r="L138" s="144">
        <f t="shared" si="44"/>
        <v>47128250</v>
      </c>
      <c r="M138" s="144">
        <f>D138-(E138+L138)</f>
        <v>0</v>
      </c>
      <c r="N138" s="140" t="s">
        <v>26</v>
      </c>
    </row>
    <row r="139" spans="1:14" s="148" customFormat="1" ht="15" customHeight="1" outlineLevel="1">
      <c r="A139" s="147"/>
      <c r="B139" s="149"/>
      <c r="C139" s="150" t="s">
        <v>592</v>
      </c>
      <c r="D139" s="151">
        <f>SUBTOTAL(9,D137:D138)</f>
        <v>97069865</v>
      </c>
      <c r="E139" s="151">
        <f t="shared" ref="E139:J139" si="45">SUBTOTAL(9,E137:E138)</f>
        <v>0</v>
      </c>
      <c r="F139" s="151">
        <f t="shared" si="45"/>
        <v>0</v>
      </c>
      <c r="G139" s="151">
        <f t="shared" si="45"/>
        <v>0</v>
      </c>
      <c r="H139" s="151">
        <f t="shared" si="45"/>
        <v>85815678</v>
      </c>
      <c r="I139" s="151">
        <f t="shared" si="45"/>
        <v>0</v>
      </c>
      <c r="J139" s="151">
        <f t="shared" si="45"/>
        <v>11254187</v>
      </c>
      <c r="K139" s="151">
        <f>SUBTOTAL(9,K137:K138)</f>
        <v>0</v>
      </c>
      <c r="L139" s="151">
        <f>SUBTOTAL(9,L137:L138)</f>
        <v>97069865</v>
      </c>
      <c r="M139" s="151">
        <f>SUBTOTAL(9,M137:M138)</f>
        <v>0</v>
      </c>
      <c r="N139" s="179"/>
    </row>
    <row r="140" spans="1:14" s="148" customFormat="1" ht="15" customHeight="1" outlineLevel="1">
      <c r="A140" s="147"/>
      <c r="B140" s="149"/>
      <c r="C140" s="152"/>
      <c r="D140" s="153"/>
      <c r="E140" s="188"/>
      <c r="F140" s="159"/>
      <c r="G140" s="159"/>
      <c r="H140" s="159"/>
      <c r="I140" s="159"/>
      <c r="J140" s="159"/>
      <c r="K140" s="159"/>
      <c r="L140" s="159"/>
      <c r="M140" s="153"/>
      <c r="N140" s="179"/>
    </row>
    <row r="141" spans="1:14" s="310" customFormat="1" ht="24.75" customHeight="1" outlineLevel="1">
      <c r="A141" s="305"/>
      <c r="B141" s="306"/>
      <c r="C141" s="307" t="s">
        <v>404</v>
      </c>
      <c r="D141" s="308">
        <f t="shared" ref="D141:M141" si="46">D134+D128+D119+D113+D108+D103+D99+D94+D88+D139</f>
        <v>1508626580</v>
      </c>
      <c r="E141" s="308">
        <f t="shared" si="46"/>
        <v>394017577</v>
      </c>
      <c r="F141" s="308">
        <f t="shared" si="46"/>
        <v>20608153</v>
      </c>
      <c r="G141" s="308">
        <f t="shared" si="46"/>
        <v>106815490</v>
      </c>
      <c r="H141" s="308">
        <f t="shared" si="46"/>
        <v>472304356</v>
      </c>
      <c r="I141" s="308">
        <f t="shared" si="46"/>
        <v>202070515</v>
      </c>
      <c r="J141" s="308">
        <f t="shared" si="46"/>
        <v>71980204</v>
      </c>
      <c r="K141" s="308">
        <f>K134+K128+K119+K113+K108+K103+K99+K94+K88+K139</f>
        <v>46774302</v>
      </c>
      <c r="L141" s="308">
        <f t="shared" si="46"/>
        <v>920553020</v>
      </c>
      <c r="M141" s="308">
        <f t="shared" si="46"/>
        <v>194055983</v>
      </c>
      <c r="N141" s="309"/>
    </row>
    <row r="142" spans="1:14" s="148" customFormat="1" ht="15" customHeight="1" outlineLevel="1">
      <c r="A142" s="147"/>
      <c r="B142" s="149"/>
      <c r="C142" s="152"/>
      <c r="D142" s="153"/>
      <c r="E142" s="188"/>
      <c r="F142" s="159"/>
      <c r="G142" s="159"/>
      <c r="H142" s="159"/>
      <c r="I142" s="159"/>
      <c r="J142" s="159"/>
      <c r="K142" s="159"/>
      <c r="L142" s="159"/>
      <c r="M142" s="153"/>
      <c r="N142" s="179"/>
    </row>
    <row r="143" spans="1:14" s="145" customFormat="1" ht="15.75" outlineLevel="1">
      <c r="A143" s="147"/>
      <c r="B143" s="149"/>
      <c r="C143" s="154" t="s">
        <v>405</v>
      </c>
      <c r="D143" s="153"/>
      <c r="E143" s="188"/>
      <c r="F143" s="159"/>
      <c r="G143" s="159"/>
      <c r="H143" s="159"/>
      <c r="I143" s="159"/>
      <c r="J143" s="159"/>
      <c r="K143" s="159"/>
      <c r="L143" s="159"/>
      <c r="M143" s="153"/>
      <c r="N143" s="179"/>
    </row>
    <row r="144" spans="1:14" customFormat="1" ht="15">
      <c r="A144" s="139">
        <v>33125</v>
      </c>
      <c r="B144" s="216">
        <v>40007243</v>
      </c>
      <c r="C144" s="9" t="s">
        <v>714</v>
      </c>
      <c r="D144" s="210">
        <v>94004629</v>
      </c>
      <c r="E144" s="210">
        <v>0</v>
      </c>
      <c r="F144" s="210">
        <v>0</v>
      </c>
      <c r="G144" s="210">
        <v>0</v>
      </c>
      <c r="H144" s="144">
        <v>14723677</v>
      </c>
      <c r="I144" s="144">
        <v>12419614</v>
      </c>
      <c r="J144" s="144">
        <v>22565433</v>
      </c>
      <c r="K144" s="144">
        <v>25637991</v>
      </c>
      <c r="L144" s="144">
        <f t="shared" ref="L144" si="47">SUM(F144:K144)</f>
        <v>75346715</v>
      </c>
      <c r="M144" s="144">
        <f>D144-(E144+L144)</f>
        <v>18657914</v>
      </c>
      <c r="N144" s="140" t="s">
        <v>30</v>
      </c>
    </row>
    <row r="145" spans="1:14" s="145" customFormat="1" ht="15" customHeight="1" outlineLevel="1">
      <c r="A145" s="147"/>
      <c r="B145" s="149"/>
      <c r="C145" s="150" t="s">
        <v>595</v>
      </c>
      <c r="D145" s="151">
        <f>SUBTOTAL(9,D144:D144)</f>
        <v>94004629</v>
      </c>
      <c r="E145" s="151">
        <f t="shared" ref="E145:M145" si="48">SUBTOTAL(9,E144:E144)</f>
        <v>0</v>
      </c>
      <c r="F145" s="151">
        <f t="shared" si="48"/>
        <v>0</v>
      </c>
      <c r="G145" s="151">
        <f t="shared" si="48"/>
        <v>0</v>
      </c>
      <c r="H145" s="151">
        <f t="shared" si="48"/>
        <v>14723677</v>
      </c>
      <c r="I145" s="151">
        <f t="shared" si="48"/>
        <v>12419614</v>
      </c>
      <c r="J145" s="151">
        <f t="shared" si="48"/>
        <v>22565433</v>
      </c>
      <c r="K145" s="151">
        <f t="shared" si="48"/>
        <v>25637991</v>
      </c>
      <c r="L145" s="151">
        <f t="shared" si="48"/>
        <v>75346715</v>
      </c>
      <c r="M145" s="151">
        <f t="shared" si="48"/>
        <v>18657914</v>
      </c>
      <c r="N145" s="179"/>
    </row>
    <row r="146" spans="1:14" s="148" customFormat="1" ht="15" customHeight="1" outlineLevel="1">
      <c r="A146" s="147"/>
      <c r="B146" s="149"/>
      <c r="C146" s="152"/>
      <c r="D146" s="153"/>
      <c r="E146" s="188"/>
      <c r="F146" s="159"/>
      <c r="G146" s="159"/>
      <c r="H146" s="159"/>
      <c r="I146" s="159"/>
      <c r="J146" s="159"/>
      <c r="K146" s="159"/>
      <c r="L146" s="159"/>
      <c r="M146" s="153"/>
      <c r="N146" s="179"/>
    </row>
    <row r="147" spans="1:14" s="145" customFormat="1" ht="15.75" outlineLevel="1">
      <c r="A147" s="147"/>
      <c r="B147" s="149"/>
      <c r="C147" s="154" t="s">
        <v>427</v>
      </c>
      <c r="D147" s="153"/>
      <c r="E147" s="188"/>
      <c r="F147" s="159"/>
      <c r="G147" s="159"/>
      <c r="H147" s="159"/>
      <c r="I147" s="159"/>
      <c r="J147" s="159"/>
      <c r="K147" s="159"/>
      <c r="L147" s="159"/>
      <c r="M147" s="153"/>
      <c r="N147" s="179"/>
    </row>
    <row r="148" spans="1:14" customFormat="1" ht="15">
      <c r="A148" s="139">
        <v>33125</v>
      </c>
      <c r="B148" s="216">
        <v>40007240</v>
      </c>
      <c r="C148" s="9" t="s">
        <v>715</v>
      </c>
      <c r="D148" s="210">
        <v>69907444</v>
      </c>
      <c r="E148" s="210">
        <v>0</v>
      </c>
      <c r="F148" s="210">
        <v>0</v>
      </c>
      <c r="G148" s="210">
        <v>0</v>
      </c>
      <c r="H148" s="144">
        <v>33729367</v>
      </c>
      <c r="I148" s="144">
        <v>19241479</v>
      </c>
      <c r="J148" s="144">
        <v>0</v>
      </c>
      <c r="K148" s="144">
        <v>16936598</v>
      </c>
      <c r="L148" s="144">
        <f t="shared" ref="L148:L150" si="49">SUM(F148:K148)</f>
        <v>69907444</v>
      </c>
      <c r="M148" s="144">
        <f>D148-(E148+L148)</f>
        <v>0</v>
      </c>
      <c r="N148" s="140" t="s">
        <v>30</v>
      </c>
    </row>
    <row r="149" spans="1:14" s="145" customFormat="1" ht="15" customHeight="1" outlineLevel="2">
      <c r="A149" s="139">
        <v>33125</v>
      </c>
      <c r="B149" s="214">
        <v>30457931</v>
      </c>
      <c r="C149" s="155" t="s">
        <v>689</v>
      </c>
      <c r="D149" s="189">
        <v>31558503</v>
      </c>
      <c r="E149" s="144">
        <v>28825221</v>
      </c>
      <c r="F149" s="144">
        <v>0</v>
      </c>
      <c r="G149" s="144">
        <v>0</v>
      </c>
      <c r="H149" s="144">
        <v>0</v>
      </c>
      <c r="I149" s="144">
        <v>2733282</v>
      </c>
      <c r="J149" s="144">
        <v>0</v>
      </c>
      <c r="K149" s="144">
        <v>0</v>
      </c>
      <c r="L149" s="144">
        <f t="shared" si="49"/>
        <v>2733282</v>
      </c>
      <c r="M149" s="144">
        <f>D149-(E149+L149)</f>
        <v>0</v>
      </c>
      <c r="N149" s="140" t="s">
        <v>26</v>
      </c>
    </row>
    <row r="150" spans="1:14" customFormat="1" ht="15">
      <c r="A150" s="139">
        <v>33125</v>
      </c>
      <c r="B150" s="219">
        <v>40007242</v>
      </c>
      <c r="C150" s="9" t="s">
        <v>710</v>
      </c>
      <c r="D150" s="210">
        <v>29979224</v>
      </c>
      <c r="E150" s="210">
        <v>0</v>
      </c>
      <c r="F150" s="210">
        <v>0</v>
      </c>
      <c r="G150" s="210">
        <v>0</v>
      </c>
      <c r="H150" s="144">
        <v>21809726</v>
      </c>
      <c r="I150" s="144">
        <v>0</v>
      </c>
      <c r="J150" s="144">
        <v>8169498</v>
      </c>
      <c r="K150" s="144">
        <v>0</v>
      </c>
      <c r="L150" s="144">
        <f t="shared" si="49"/>
        <v>29979224</v>
      </c>
      <c r="M150" s="144">
        <f>D150-(E150+L150)</f>
        <v>0</v>
      </c>
      <c r="N150" s="140" t="s">
        <v>26</v>
      </c>
    </row>
    <row r="151" spans="1:14" s="145" customFormat="1" ht="15" customHeight="1" outlineLevel="1">
      <c r="A151" s="147"/>
      <c r="B151" s="149"/>
      <c r="C151" s="150" t="s">
        <v>690</v>
      </c>
      <c r="D151" s="151">
        <f>SUBTOTAL(9,D148:D150)</f>
        <v>131445171</v>
      </c>
      <c r="E151" s="151">
        <f t="shared" ref="E151:M151" si="50">SUBTOTAL(9,E148:E150)</f>
        <v>28825221</v>
      </c>
      <c r="F151" s="151">
        <f t="shared" si="50"/>
        <v>0</v>
      </c>
      <c r="G151" s="151">
        <f t="shared" si="50"/>
        <v>0</v>
      </c>
      <c r="H151" s="151">
        <f t="shared" si="50"/>
        <v>55539093</v>
      </c>
      <c r="I151" s="151">
        <f t="shared" si="50"/>
        <v>21974761</v>
      </c>
      <c r="J151" s="151">
        <f t="shared" si="50"/>
        <v>8169498</v>
      </c>
      <c r="K151" s="151">
        <f t="shared" si="50"/>
        <v>16936598</v>
      </c>
      <c r="L151" s="151">
        <f t="shared" si="50"/>
        <v>102619950</v>
      </c>
      <c r="M151" s="151">
        <f t="shared" si="50"/>
        <v>0</v>
      </c>
      <c r="N151" s="179"/>
    </row>
    <row r="152" spans="1:14" s="148" customFormat="1" ht="15" customHeight="1" outlineLevel="1">
      <c r="A152" s="147"/>
      <c r="B152" s="149"/>
      <c r="C152" s="152"/>
      <c r="D152" s="153"/>
      <c r="E152" s="188"/>
      <c r="F152" s="159"/>
      <c r="G152" s="159"/>
      <c r="H152" s="159"/>
      <c r="I152" s="159"/>
      <c r="J152" s="159"/>
      <c r="K152" s="159"/>
      <c r="L152" s="159"/>
      <c r="M152" s="153"/>
      <c r="N152" s="179"/>
    </row>
    <row r="153" spans="1:14" s="145" customFormat="1" ht="15.75" outlineLevel="1">
      <c r="A153" s="147"/>
      <c r="B153" s="149"/>
      <c r="C153" s="154" t="s">
        <v>447</v>
      </c>
      <c r="D153" s="153"/>
      <c r="E153" s="188"/>
      <c r="F153" s="159"/>
      <c r="G153" s="159"/>
      <c r="H153" s="159"/>
      <c r="I153" s="159"/>
      <c r="J153" s="159"/>
      <c r="K153" s="159"/>
      <c r="L153" s="159"/>
      <c r="M153" s="153"/>
      <c r="N153" s="179"/>
    </row>
    <row r="154" spans="1:14" s="145" customFormat="1" ht="15" customHeight="1" outlineLevel="2">
      <c r="A154" s="139">
        <v>33125</v>
      </c>
      <c r="B154" s="215">
        <v>40008480</v>
      </c>
      <c r="C154" s="156" t="s">
        <v>691</v>
      </c>
      <c r="D154" s="189">
        <v>25000000</v>
      </c>
      <c r="E154" s="144">
        <v>5512500</v>
      </c>
      <c r="F154" s="144">
        <v>0</v>
      </c>
      <c r="G154" s="144">
        <v>6559608</v>
      </c>
      <c r="H154" s="144">
        <v>0</v>
      </c>
      <c r="I154" s="144">
        <v>5506988</v>
      </c>
      <c r="J154" s="144">
        <v>5007200</v>
      </c>
      <c r="K154" s="144">
        <v>0</v>
      </c>
      <c r="L154" s="144">
        <f t="shared" ref="L154:L156" si="51">SUM(F154:K154)</f>
        <v>17073796</v>
      </c>
      <c r="M154" s="144">
        <f>D154-(E154+L154)</f>
        <v>2413704</v>
      </c>
      <c r="N154" s="140" t="s">
        <v>30</v>
      </c>
    </row>
    <row r="155" spans="1:14" s="145" customFormat="1" ht="15" customHeight="1" outlineLevel="2">
      <c r="A155" s="139">
        <v>33125</v>
      </c>
      <c r="B155" s="215">
        <v>40008460</v>
      </c>
      <c r="C155" s="156" t="s">
        <v>629</v>
      </c>
      <c r="D155" s="189">
        <v>50000000</v>
      </c>
      <c r="E155" s="144">
        <v>13847000</v>
      </c>
      <c r="F155" s="144">
        <v>0</v>
      </c>
      <c r="G155" s="144">
        <v>16953335</v>
      </c>
      <c r="H155" s="144">
        <v>0</v>
      </c>
      <c r="I155" s="144">
        <v>10439343</v>
      </c>
      <c r="J155" s="144">
        <v>3681213</v>
      </c>
      <c r="K155" s="144">
        <v>0</v>
      </c>
      <c r="L155" s="144">
        <f t="shared" si="51"/>
        <v>31073891</v>
      </c>
      <c r="M155" s="144">
        <f>D155-(E155+L155)</f>
        <v>5079109</v>
      </c>
      <c r="N155" s="140" t="s">
        <v>30</v>
      </c>
    </row>
    <row r="156" spans="1:14" s="145" customFormat="1" ht="15" customHeight="1" outlineLevel="2">
      <c r="A156" s="139">
        <v>33125</v>
      </c>
      <c r="B156" s="215">
        <v>40008474</v>
      </c>
      <c r="C156" s="156" t="s">
        <v>619</v>
      </c>
      <c r="D156" s="189">
        <v>24991210</v>
      </c>
      <c r="E156" s="144">
        <v>0</v>
      </c>
      <c r="F156" s="144">
        <v>0</v>
      </c>
      <c r="G156" s="144">
        <v>6199069</v>
      </c>
      <c r="H156" s="144">
        <v>0</v>
      </c>
      <c r="I156" s="144">
        <v>7566272</v>
      </c>
      <c r="J156" s="144">
        <v>11225869</v>
      </c>
      <c r="K156" s="144">
        <v>0</v>
      </c>
      <c r="L156" s="144">
        <f t="shared" si="51"/>
        <v>24991210</v>
      </c>
      <c r="M156" s="144">
        <f>D156-(E156+L156)</f>
        <v>0</v>
      </c>
      <c r="N156" s="140" t="s">
        <v>26</v>
      </c>
    </row>
    <row r="157" spans="1:14" s="145" customFormat="1" ht="15" customHeight="1" outlineLevel="1">
      <c r="A157" s="147"/>
      <c r="B157" s="149"/>
      <c r="C157" s="168" t="s">
        <v>457</v>
      </c>
      <c r="D157" s="151">
        <f>SUBTOTAL(9,D154:D156)</f>
        <v>99991210</v>
      </c>
      <c r="E157" s="151">
        <f t="shared" ref="E157:M157" si="52">SUBTOTAL(9,E154:E156)</f>
        <v>19359500</v>
      </c>
      <c r="F157" s="151">
        <f t="shared" si="52"/>
        <v>0</v>
      </c>
      <c r="G157" s="151">
        <f t="shared" si="52"/>
        <v>29712012</v>
      </c>
      <c r="H157" s="151">
        <f t="shared" si="52"/>
        <v>0</v>
      </c>
      <c r="I157" s="151">
        <f t="shared" si="52"/>
        <v>23512603</v>
      </c>
      <c r="J157" s="151">
        <f t="shared" si="52"/>
        <v>19914282</v>
      </c>
      <c r="K157" s="151">
        <f t="shared" si="52"/>
        <v>0</v>
      </c>
      <c r="L157" s="151">
        <f t="shared" si="52"/>
        <v>73138897</v>
      </c>
      <c r="M157" s="151">
        <f t="shared" si="52"/>
        <v>7492813</v>
      </c>
      <c r="N157" s="179"/>
    </row>
    <row r="158" spans="1:14" s="161" customFormat="1" ht="15" customHeight="1">
      <c r="A158" s="160"/>
      <c r="B158" s="162"/>
      <c r="C158" s="169"/>
      <c r="D158" s="192"/>
      <c r="E158" s="188"/>
      <c r="F158" s="159"/>
      <c r="G158" s="159"/>
      <c r="H158" s="159"/>
      <c r="I158" s="159"/>
      <c r="J158" s="159"/>
      <c r="K158" s="159"/>
      <c r="L158" s="159"/>
      <c r="M158" s="181"/>
      <c r="N158" s="158"/>
    </row>
    <row r="159" spans="1:14" s="315" customFormat="1" ht="24.95" customHeight="1">
      <c r="A159" s="311"/>
      <c r="B159" s="312"/>
      <c r="C159" s="313" t="s">
        <v>468</v>
      </c>
      <c r="D159" s="308">
        <f>D157+D151+D145</f>
        <v>325441010</v>
      </c>
      <c r="E159" s="308">
        <f t="shared" ref="E159:M159" si="53">E157+E151+E145</f>
        <v>48184721</v>
      </c>
      <c r="F159" s="308">
        <f t="shared" si="53"/>
        <v>0</v>
      </c>
      <c r="G159" s="308">
        <f t="shared" si="53"/>
        <v>29712012</v>
      </c>
      <c r="H159" s="308">
        <f t="shared" si="53"/>
        <v>70262770</v>
      </c>
      <c r="I159" s="308">
        <f t="shared" si="53"/>
        <v>57906978</v>
      </c>
      <c r="J159" s="308">
        <f t="shared" si="53"/>
        <v>50649213</v>
      </c>
      <c r="K159" s="308">
        <f t="shared" si="53"/>
        <v>42574589</v>
      </c>
      <c r="L159" s="308">
        <f>L157+L151+L145</f>
        <v>251105562</v>
      </c>
      <c r="M159" s="308">
        <f t="shared" si="53"/>
        <v>26150727</v>
      </c>
      <c r="N159" s="314"/>
    </row>
    <row r="160" spans="1:14">
      <c r="A160" s="170"/>
      <c r="B160" s="171"/>
      <c r="C160" s="173"/>
      <c r="D160" s="193"/>
      <c r="E160" s="194"/>
      <c r="F160" s="182"/>
      <c r="G160" s="182"/>
      <c r="L160" s="182"/>
      <c r="M160" s="194"/>
      <c r="N160" s="174"/>
    </row>
    <row r="161" spans="1:15" s="315" customFormat="1" ht="24.95" customHeight="1">
      <c r="A161" s="311"/>
      <c r="B161" s="312"/>
      <c r="C161" s="313" t="s">
        <v>692</v>
      </c>
      <c r="D161" s="308">
        <f t="shared" ref="D161:M161" si="54">D159+D141+D83+D38</f>
        <v>3935910982</v>
      </c>
      <c r="E161" s="308">
        <f t="shared" si="54"/>
        <v>1096725881</v>
      </c>
      <c r="F161" s="308">
        <f t="shared" si="54"/>
        <v>90217468</v>
      </c>
      <c r="G161" s="308">
        <f t="shared" si="54"/>
        <v>268858811</v>
      </c>
      <c r="H161" s="308">
        <f t="shared" si="54"/>
        <v>930652977</v>
      </c>
      <c r="I161" s="308">
        <f t="shared" si="54"/>
        <v>582141418</v>
      </c>
      <c r="J161" s="308">
        <f t="shared" si="54"/>
        <v>221330647</v>
      </c>
      <c r="K161" s="308">
        <f t="shared" si="54"/>
        <v>181987435</v>
      </c>
      <c r="L161" s="308">
        <f>L159+L141+L83+L38</f>
        <v>2275188756</v>
      </c>
      <c r="M161" s="308">
        <f t="shared" si="54"/>
        <v>563996345</v>
      </c>
      <c r="N161" s="314"/>
    </row>
    <row r="163" spans="1:15">
      <c r="N163" s="292"/>
      <c r="O163" s="293"/>
    </row>
  </sheetData>
  <autoFilter ref="A1:N161"/>
  <conditionalFormatting sqref="B1:B1048576">
    <cfRule type="duplicateValues" dxfId="129" priority="2"/>
  </conditionalFormatting>
  <pageMargins left="1.1023622047244095" right="0.70866141732283472" top="0.74803149606299213" bottom="0.74803149606299213" header="0.31496062992125984" footer="0.31496062992125984"/>
  <pageSetup paperSize="147" scale="40" orientation="landscape" r:id="rId1"/>
  <headerFooter>
    <oddHeader>&amp;L&amp;10              GOBIERNO REGIONAL DE LOS LAGOS
DIVISIÓN DE PRESUPUESTO E INVERSIÓN REGIONAL
                               23-07-2019&amp;C&amp;"-,Negrita"&amp;20ESTADO DE SITUACION FRIL FNDR MES DE JUNIO</oddHeader>
  </headerFooter>
  <rowBreaks count="3" manualBreakCount="3">
    <brk id="38" max="18" man="1"/>
    <brk id="83" max="18" man="1"/>
    <brk id="141" max="18" man="1"/>
  </rowBreaks>
  <ignoredErrors>
    <ignoredError sqref="L158 L160" formulaRange="1"/>
    <ignoredError sqref="L135:L136 L8:L9 L15:L16 L19:L20 L25:L26 L32:L33 L37 L39:L40 L46:L47 L51:L52 L55:L56 L60:L61 L65:L66 L70:L71 L75:L77 L82 L84:L85 L89:L90 L95:L96 L100:L101 L104:L105 L109:L110 L114:L115 L120:L121 L129:L130 L140 L142:L143 L146 L147 L152:L153" formulaRange="1" unlockedFormula="1"/>
    <ignoredError sqref="L3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0"/>
  <sheetViews>
    <sheetView zoomScale="70" zoomScaleNormal="70" zoomScalePageLayoutView="60" workbookViewId="0"/>
  </sheetViews>
  <sheetFormatPr baseColWidth="10" defaultRowHeight="21" outlineLevelRow="1"/>
  <cols>
    <col min="1" max="1" width="11.140625" style="233" customWidth="1"/>
    <col min="2" max="2" width="22.140625" style="233" customWidth="1"/>
    <col min="3" max="3" width="23.42578125" style="233" bestFit="1" customWidth="1"/>
    <col min="4" max="4" width="27" style="233" bestFit="1" customWidth="1"/>
    <col min="5" max="5" width="139.140625" style="233" customWidth="1"/>
    <col min="6" max="6" width="22.28515625" style="233" bestFit="1" customWidth="1"/>
    <col min="7" max="7" width="21.7109375" style="233" customWidth="1"/>
    <col min="8" max="8" width="27.5703125" style="233" customWidth="1"/>
    <col min="9" max="9" width="9.85546875" style="233" customWidth="1"/>
    <col min="10" max="10" width="33" style="233" bestFit="1" customWidth="1"/>
    <col min="11" max="16384" width="11.42578125" style="233"/>
  </cols>
  <sheetData>
    <row r="1" spans="1:10" ht="66" customHeight="1">
      <c r="E1" s="342" t="s">
        <v>741</v>
      </c>
      <c r="F1" s="342"/>
      <c r="G1" s="342"/>
      <c r="H1" s="342"/>
    </row>
    <row r="2" spans="1:10" ht="66" customHeight="1">
      <c r="E2" s="341" t="s">
        <v>742</v>
      </c>
      <c r="F2" s="341"/>
      <c r="G2" s="341"/>
      <c r="H2" s="341"/>
    </row>
    <row r="3" spans="1:10" ht="131.25" customHeight="1">
      <c r="A3" s="230" t="s">
        <v>1</v>
      </c>
      <c r="B3" s="229" t="s">
        <v>3</v>
      </c>
      <c r="C3" s="229" t="s">
        <v>4</v>
      </c>
      <c r="D3" s="229" t="s">
        <v>5</v>
      </c>
      <c r="E3" s="229" t="s">
        <v>6</v>
      </c>
      <c r="F3" s="231" t="s">
        <v>7</v>
      </c>
      <c r="G3" s="232" t="s">
        <v>607</v>
      </c>
      <c r="H3" s="232" t="s">
        <v>18</v>
      </c>
      <c r="I3" s="230" t="s">
        <v>699</v>
      </c>
      <c r="J3" s="232" t="s">
        <v>20</v>
      </c>
    </row>
    <row r="4" spans="1:10" s="269" customFormat="1" ht="18.95" customHeight="1">
      <c r="A4" s="265"/>
      <c r="B4" s="234"/>
      <c r="C4" s="234"/>
      <c r="D4" s="234"/>
      <c r="E4" s="234"/>
      <c r="F4" s="267"/>
      <c r="G4" s="268"/>
      <c r="H4" s="268"/>
      <c r="I4" s="266"/>
      <c r="J4" s="268"/>
    </row>
    <row r="5" spans="1:10" ht="26.25" customHeight="1">
      <c r="A5" s="234"/>
      <c r="B5" s="234"/>
      <c r="C5" s="234"/>
      <c r="D5" s="234"/>
      <c r="E5" s="235" t="s">
        <v>0</v>
      </c>
      <c r="F5" s="236"/>
      <c r="G5" s="237"/>
      <c r="H5" s="237"/>
      <c r="I5" s="238"/>
    </row>
    <row r="6" spans="1:10" ht="20.25" customHeight="1">
      <c r="A6" s="234"/>
      <c r="B6" s="234"/>
      <c r="C6" s="234"/>
      <c r="D6" s="234"/>
      <c r="E6" s="239" t="s">
        <v>733</v>
      </c>
      <c r="F6" s="236"/>
      <c r="G6" s="237"/>
      <c r="H6" s="237"/>
      <c r="I6" s="238"/>
    </row>
    <row r="7" spans="1:10">
      <c r="A7" s="240">
        <v>31</v>
      </c>
      <c r="B7" s="240" t="s">
        <v>22</v>
      </c>
      <c r="C7" s="242" t="s">
        <v>59</v>
      </c>
      <c r="D7" s="241">
        <v>30433975</v>
      </c>
      <c r="E7" s="242" t="s">
        <v>704</v>
      </c>
      <c r="F7" s="243">
        <v>232000000</v>
      </c>
      <c r="G7" s="244">
        <v>0</v>
      </c>
      <c r="H7" s="244">
        <v>50000000</v>
      </c>
      <c r="I7" s="245" t="s">
        <v>94</v>
      </c>
      <c r="J7" s="242" t="s">
        <v>726</v>
      </c>
    </row>
    <row r="8" spans="1:10">
      <c r="A8" s="240">
        <v>31</v>
      </c>
      <c r="B8" s="240" t="s">
        <v>22</v>
      </c>
      <c r="C8" s="242" t="s">
        <v>24</v>
      </c>
      <c r="D8" s="241">
        <v>40002512</v>
      </c>
      <c r="E8" s="242" t="s">
        <v>51</v>
      </c>
      <c r="F8" s="243">
        <v>240000000</v>
      </c>
      <c r="G8" s="244">
        <v>0</v>
      </c>
      <c r="H8" s="244">
        <v>60000000</v>
      </c>
      <c r="I8" s="245" t="s">
        <v>52</v>
      </c>
      <c r="J8" s="242" t="s">
        <v>726</v>
      </c>
    </row>
    <row r="9" spans="1:10" ht="18.75" customHeight="1" outlineLevel="1">
      <c r="A9" s="246"/>
      <c r="B9" s="246"/>
      <c r="C9" s="248"/>
      <c r="D9" s="247"/>
      <c r="E9" s="249" t="s">
        <v>734</v>
      </c>
      <c r="F9" s="250">
        <v>472000000</v>
      </c>
      <c r="G9" s="250">
        <v>0</v>
      </c>
      <c r="H9" s="250">
        <v>110000000</v>
      </c>
      <c r="I9" s="251"/>
    </row>
    <row r="10" spans="1:10" ht="18.75" customHeight="1" outlineLevel="1">
      <c r="A10" s="246"/>
      <c r="B10" s="246"/>
      <c r="C10" s="248"/>
      <c r="D10" s="247"/>
      <c r="E10" s="248"/>
      <c r="F10" s="252"/>
      <c r="G10" s="253"/>
      <c r="H10" s="253"/>
      <c r="I10" s="251"/>
    </row>
    <row r="11" spans="1:10" ht="18.75" customHeight="1" outlineLevel="1">
      <c r="A11" s="246"/>
      <c r="B11" s="246"/>
      <c r="C11" s="248"/>
      <c r="D11" s="247"/>
      <c r="E11" s="254" t="s">
        <v>551</v>
      </c>
      <c r="F11" s="255">
        <v>472000000</v>
      </c>
      <c r="G11" s="255">
        <v>0</v>
      </c>
      <c r="H11" s="255">
        <v>110000000</v>
      </c>
      <c r="I11" s="252"/>
    </row>
    <row r="12" spans="1:10" ht="18.75" customHeight="1" outlineLevel="1">
      <c r="A12" s="246"/>
      <c r="B12" s="246"/>
      <c r="C12" s="248"/>
      <c r="D12" s="247"/>
      <c r="E12" s="248"/>
      <c r="F12" s="252"/>
      <c r="G12" s="253"/>
      <c r="H12" s="253"/>
      <c r="I12" s="251"/>
    </row>
    <row r="13" spans="1:10" ht="26.25" customHeight="1">
      <c r="A13" s="234"/>
      <c r="B13" s="234"/>
      <c r="C13" s="234"/>
      <c r="D13" s="234"/>
      <c r="E13" s="235" t="s">
        <v>735</v>
      </c>
      <c r="F13" s="236"/>
      <c r="G13" s="237"/>
      <c r="H13" s="237"/>
      <c r="I13" s="238"/>
    </row>
    <row r="14" spans="1:10" ht="20.25" customHeight="1">
      <c r="A14" s="234"/>
      <c r="B14" s="234"/>
      <c r="C14" s="234"/>
      <c r="D14" s="234"/>
      <c r="E14" s="239" t="s">
        <v>733</v>
      </c>
      <c r="F14" s="236"/>
      <c r="G14" s="237"/>
      <c r="H14" s="237"/>
      <c r="I14" s="238"/>
    </row>
    <row r="15" spans="1:10">
      <c r="A15" s="240">
        <v>31</v>
      </c>
      <c r="B15" s="240" t="s">
        <v>22</v>
      </c>
      <c r="C15" s="242" t="s">
        <v>24</v>
      </c>
      <c r="D15" s="241">
        <v>40005843</v>
      </c>
      <c r="E15" s="242" t="s">
        <v>64</v>
      </c>
      <c r="F15" s="243">
        <v>500000000</v>
      </c>
      <c r="G15" s="244">
        <v>0</v>
      </c>
      <c r="H15" s="244">
        <v>160458388</v>
      </c>
      <c r="I15" s="245" t="s">
        <v>49</v>
      </c>
      <c r="J15" s="242" t="s">
        <v>726</v>
      </c>
    </row>
    <row r="16" spans="1:10">
      <c r="A16" s="240">
        <v>31</v>
      </c>
      <c r="B16" s="240" t="s">
        <v>22</v>
      </c>
      <c r="C16" s="242" t="s">
        <v>24</v>
      </c>
      <c r="D16" s="241">
        <v>30478036</v>
      </c>
      <c r="E16" s="242" t="s">
        <v>65</v>
      </c>
      <c r="F16" s="243">
        <v>1229236000</v>
      </c>
      <c r="G16" s="244">
        <v>0</v>
      </c>
      <c r="H16" s="244">
        <v>267368507</v>
      </c>
      <c r="I16" s="245" t="s">
        <v>43</v>
      </c>
      <c r="J16" s="242" t="s">
        <v>726</v>
      </c>
    </row>
    <row r="17" spans="1:10" ht="18.75" customHeight="1" outlineLevel="1">
      <c r="A17" s="246"/>
      <c r="B17" s="246"/>
      <c r="C17" s="248"/>
      <c r="D17" s="247"/>
      <c r="E17" s="249" t="s">
        <v>734</v>
      </c>
      <c r="F17" s="250">
        <v>1729236000</v>
      </c>
      <c r="G17" s="250">
        <v>0</v>
      </c>
      <c r="H17" s="250">
        <v>427826895</v>
      </c>
      <c r="I17" s="251"/>
    </row>
    <row r="18" spans="1:10" ht="18.75" customHeight="1" outlineLevel="1">
      <c r="A18" s="246"/>
      <c r="B18" s="246"/>
      <c r="C18" s="248"/>
      <c r="D18" s="247"/>
      <c r="E18" s="248"/>
      <c r="F18" s="252"/>
      <c r="G18" s="253"/>
      <c r="H18" s="253"/>
      <c r="I18" s="251"/>
    </row>
    <row r="19" spans="1:10" ht="18.75" customHeight="1" outlineLevel="1">
      <c r="A19" s="246"/>
      <c r="B19" s="246"/>
      <c r="C19" s="248"/>
      <c r="D19" s="247"/>
      <c r="E19" s="254" t="s">
        <v>551</v>
      </c>
      <c r="F19" s="255">
        <v>1729236000</v>
      </c>
      <c r="G19" s="255">
        <v>0</v>
      </c>
      <c r="H19" s="255">
        <v>427826895</v>
      </c>
      <c r="I19" s="252"/>
    </row>
    <row r="20" spans="1:10" ht="18.75" customHeight="1" outlineLevel="1">
      <c r="A20" s="246"/>
      <c r="B20" s="246"/>
      <c r="C20" s="248"/>
      <c r="D20" s="247"/>
      <c r="E20" s="248"/>
      <c r="F20" s="252"/>
      <c r="G20" s="253"/>
      <c r="H20" s="253"/>
      <c r="I20" s="251"/>
    </row>
    <row r="21" spans="1:10" ht="26.25" customHeight="1">
      <c r="A21" s="234"/>
      <c r="B21" s="234"/>
      <c r="C21" s="234"/>
      <c r="D21" s="234"/>
      <c r="E21" s="235" t="s">
        <v>67</v>
      </c>
      <c r="F21" s="236"/>
      <c r="G21" s="237"/>
      <c r="H21" s="237"/>
      <c r="I21" s="238"/>
    </row>
    <row r="22" spans="1:10" ht="20.25" customHeight="1">
      <c r="A22" s="234"/>
      <c r="B22" s="234"/>
      <c r="C22" s="234"/>
      <c r="D22" s="234"/>
      <c r="E22" s="239" t="s">
        <v>733</v>
      </c>
      <c r="F22" s="236"/>
      <c r="G22" s="237"/>
      <c r="H22" s="237"/>
      <c r="I22" s="238"/>
    </row>
    <row r="23" spans="1:10">
      <c r="A23" s="240">
        <v>31</v>
      </c>
      <c r="B23" s="240" t="s">
        <v>22</v>
      </c>
      <c r="C23" s="242" t="s">
        <v>24</v>
      </c>
      <c r="D23" s="241">
        <v>30426925</v>
      </c>
      <c r="E23" s="242" t="s">
        <v>78</v>
      </c>
      <c r="F23" s="243">
        <v>246139000</v>
      </c>
      <c r="G23" s="244">
        <v>0</v>
      </c>
      <c r="H23" s="244">
        <v>24613900</v>
      </c>
      <c r="I23" s="245" t="s">
        <v>49</v>
      </c>
      <c r="J23" s="242" t="s">
        <v>726</v>
      </c>
    </row>
    <row r="24" spans="1:10">
      <c r="A24" s="240">
        <v>29</v>
      </c>
      <c r="B24" s="240" t="s">
        <v>22</v>
      </c>
      <c r="C24" s="242" t="s">
        <v>24</v>
      </c>
      <c r="D24" s="241">
        <v>40005408</v>
      </c>
      <c r="E24" s="242" t="s">
        <v>80</v>
      </c>
      <c r="F24" s="243">
        <v>782217000</v>
      </c>
      <c r="G24" s="244">
        <v>0</v>
      </c>
      <c r="H24" s="244">
        <v>39110850</v>
      </c>
      <c r="I24" s="245" t="s">
        <v>52</v>
      </c>
      <c r="J24" s="242" t="s">
        <v>726</v>
      </c>
    </row>
    <row r="25" spans="1:10" ht="18.75" customHeight="1" outlineLevel="1">
      <c r="A25" s="246"/>
      <c r="B25" s="246"/>
      <c r="C25" s="248"/>
      <c r="D25" s="247"/>
      <c r="E25" s="249" t="s">
        <v>734</v>
      </c>
      <c r="F25" s="250">
        <v>1028356000</v>
      </c>
      <c r="G25" s="250">
        <v>0</v>
      </c>
      <c r="H25" s="250">
        <v>63724750</v>
      </c>
      <c r="I25" s="251"/>
    </row>
    <row r="26" spans="1:10" ht="18.75" customHeight="1" outlineLevel="1">
      <c r="A26" s="246"/>
      <c r="B26" s="246"/>
      <c r="C26" s="248"/>
      <c r="D26" s="247"/>
      <c r="E26" s="248"/>
      <c r="F26" s="252"/>
      <c r="G26" s="253"/>
      <c r="H26" s="253"/>
      <c r="I26" s="251"/>
    </row>
    <row r="27" spans="1:10" ht="18.75" customHeight="1" outlineLevel="1">
      <c r="A27" s="246"/>
      <c r="B27" s="246"/>
      <c r="C27" s="248"/>
      <c r="D27" s="247"/>
      <c r="E27" s="254" t="s">
        <v>553</v>
      </c>
      <c r="F27" s="255">
        <v>1028356000</v>
      </c>
      <c r="G27" s="255">
        <v>0</v>
      </c>
      <c r="H27" s="255">
        <v>63724750</v>
      </c>
      <c r="I27" s="252"/>
    </row>
    <row r="28" spans="1:10" ht="18.75" customHeight="1" outlineLevel="1">
      <c r="A28" s="246"/>
      <c r="B28" s="246"/>
      <c r="C28" s="248"/>
      <c r="D28" s="247"/>
      <c r="E28" s="248"/>
      <c r="F28" s="252"/>
      <c r="G28" s="253"/>
      <c r="H28" s="253"/>
      <c r="I28" s="251"/>
    </row>
    <row r="29" spans="1:10" ht="26.25" customHeight="1">
      <c r="A29" s="234"/>
      <c r="B29" s="234"/>
      <c r="C29" s="234"/>
      <c r="D29" s="234"/>
      <c r="E29" s="235" t="s">
        <v>81</v>
      </c>
      <c r="F29" s="236"/>
      <c r="G29" s="237"/>
      <c r="H29" s="237"/>
      <c r="I29" s="238"/>
    </row>
    <row r="30" spans="1:10" ht="20.25" customHeight="1">
      <c r="A30" s="234"/>
      <c r="B30" s="234"/>
      <c r="C30" s="234"/>
      <c r="D30" s="234"/>
      <c r="E30" s="239" t="s">
        <v>733</v>
      </c>
      <c r="F30" s="236"/>
      <c r="G30" s="237"/>
      <c r="H30" s="237"/>
      <c r="I30" s="238"/>
    </row>
    <row r="31" spans="1:10">
      <c r="A31" s="240">
        <v>31</v>
      </c>
      <c r="B31" s="240" t="s">
        <v>22</v>
      </c>
      <c r="C31" s="242" t="s">
        <v>24</v>
      </c>
      <c r="D31" s="241">
        <v>30043578</v>
      </c>
      <c r="E31" s="242" t="s">
        <v>85</v>
      </c>
      <c r="F31" s="243">
        <v>3501500000</v>
      </c>
      <c r="G31" s="244">
        <v>0</v>
      </c>
      <c r="H31" s="244">
        <v>359667945</v>
      </c>
      <c r="I31" s="245" t="s">
        <v>49</v>
      </c>
      <c r="J31" s="242" t="s">
        <v>726</v>
      </c>
    </row>
    <row r="32" spans="1:10">
      <c r="A32" s="240">
        <v>31</v>
      </c>
      <c r="B32" s="240" t="s">
        <v>22</v>
      </c>
      <c r="C32" s="242" t="s">
        <v>59</v>
      </c>
      <c r="D32" s="241">
        <v>30070314</v>
      </c>
      <c r="E32" s="242" t="s">
        <v>86</v>
      </c>
      <c r="F32" s="243">
        <v>145486000</v>
      </c>
      <c r="G32" s="244">
        <v>0</v>
      </c>
      <c r="H32" s="244">
        <v>62500000</v>
      </c>
      <c r="I32" s="245" t="s">
        <v>94</v>
      </c>
      <c r="J32" s="242" t="s">
        <v>726</v>
      </c>
    </row>
    <row r="33" spans="1:10">
      <c r="A33" s="240">
        <v>29</v>
      </c>
      <c r="B33" s="240" t="s">
        <v>22</v>
      </c>
      <c r="C33" s="242" t="s">
        <v>24</v>
      </c>
      <c r="D33" s="241">
        <v>30358322</v>
      </c>
      <c r="E33" s="242" t="s">
        <v>88</v>
      </c>
      <c r="F33" s="243">
        <v>51534000</v>
      </c>
      <c r="G33" s="244">
        <v>0</v>
      </c>
      <c r="H33" s="244">
        <v>51534000</v>
      </c>
      <c r="I33" s="245" t="s">
        <v>52</v>
      </c>
      <c r="J33" s="242" t="s">
        <v>726</v>
      </c>
    </row>
    <row r="34" spans="1:10">
      <c r="A34" s="240">
        <v>31</v>
      </c>
      <c r="B34" s="240" t="s">
        <v>22</v>
      </c>
      <c r="C34" s="242" t="s">
        <v>24</v>
      </c>
      <c r="D34" s="241">
        <v>30359222</v>
      </c>
      <c r="E34" s="242" t="s">
        <v>89</v>
      </c>
      <c r="F34" s="243">
        <v>284119000</v>
      </c>
      <c r="G34" s="244">
        <v>0</v>
      </c>
      <c r="H34" s="244">
        <v>142059500</v>
      </c>
      <c r="I34" s="245" t="s">
        <v>52</v>
      </c>
      <c r="J34" s="242" t="s">
        <v>726</v>
      </c>
    </row>
    <row r="35" spans="1:10" ht="18.75" customHeight="1" outlineLevel="1">
      <c r="A35" s="246"/>
      <c r="B35" s="246"/>
      <c r="C35" s="248"/>
      <c r="D35" s="247"/>
      <c r="E35" s="249" t="s">
        <v>734</v>
      </c>
      <c r="F35" s="250">
        <v>3982639000</v>
      </c>
      <c r="G35" s="250">
        <v>0</v>
      </c>
      <c r="H35" s="250">
        <v>615761445</v>
      </c>
      <c r="I35" s="251"/>
    </row>
    <row r="36" spans="1:10" ht="18.75" customHeight="1" outlineLevel="1">
      <c r="A36" s="246"/>
      <c r="B36" s="246"/>
      <c r="C36" s="248"/>
      <c r="D36" s="247"/>
      <c r="E36" s="248"/>
      <c r="F36" s="252"/>
      <c r="G36" s="253"/>
      <c r="H36" s="253"/>
      <c r="I36" s="251"/>
    </row>
    <row r="37" spans="1:10" ht="18.75" customHeight="1" outlineLevel="1">
      <c r="A37" s="246"/>
      <c r="B37" s="246"/>
      <c r="C37" s="248"/>
      <c r="D37" s="247"/>
      <c r="E37" s="254" t="s">
        <v>554</v>
      </c>
      <c r="F37" s="255">
        <v>3982639000</v>
      </c>
      <c r="G37" s="255">
        <v>0</v>
      </c>
      <c r="H37" s="255">
        <v>615761445</v>
      </c>
      <c r="I37" s="252"/>
    </row>
    <row r="38" spans="1:10" ht="18.75" customHeight="1" outlineLevel="1">
      <c r="A38" s="246"/>
      <c r="B38" s="246"/>
      <c r="C38" s="248"/>
      <c r="D38" s="247"/>
      <c r="E38" s="248"/>
      <c r="F38" s="252"/>
      <c r="G38" s="253"/>
      <c r="H38" s="253"/>
      <c r="I38" s="251"/>
    </row>
    <row r="39" spans="1:10" ht="18.75" customHeight="1" outlineLevel="1">
      <c r="A39" s="246"/>
      <c r="B39" s="246"/>
      <c r="C39" s="248"/>
      <c r="D39" s="247"/>
      <c r="E39" s="248"/>
      <c r="F39" s="252"/>
      <c r="G39" s="253"/>
      <c r="H39" s="253"/>
      <c r="I39" s="251"/>
    </row>
    <row r="40" spans="1:10" ht="26.25" customHeight="1">
      <c r="A40" s="234"/>
      <c r="B40" s="234"/>
      <c r="C40" s="234"/>
      <c r="D40" s="234"/>
      <c r="E40" s="235" t="s">
        <v>90</v>
      </c>
      <c r="F40" s="236"/>
      <c r="G40" s="237"/>
      <c r="H40" s="237"/>
      <c r="I40" s="238"/>
    </row>
    <row r="41" spans="1:10" ht="20.25" customHeight="1">
      <c r="A41" s="234"/>
      <c r="B41" s="234"/>
      <c r="C41" s="234"/>
      <c r="D41" s="234"/>
      <c r="E41" s="239" t="s">
        <v>733</v>
      </c>
      <c r="F41" s="236"/>
      <c r="G41" s="237"/>
      <c r="H41" s="237"/>
      <c r="I41" s="238"/>
    </row>
    <row r="42" spans="1:10">
      <c r="A42" s="240">
        <v>31</v>
      </c>
      <c r="B42" s="240" t="s">
        <v>22</v>
      </c>
      <c r="C42" s="242" t="s">
        <v>24</v>
      </c>
      <c r="D42" s="241">
        <v>30280673</v>
      </c>
      <c r="E42" s="242" t="s">
        <v>95</v>
      </c>
      <c r="F42" s="243">
        <v>334439000</v>
      </c>
      <c r="G42" s="244">
        <v>0</v>
      </c>
      <c r="H42" s="244">
        <v>10000000</v>
      </c>
      <c r="I42" s="245" t="s">
        <v>49</v>
      </c>
      <c r="J42" s="242" t="s">
        <v>726</v>
      </c>
    </row>
    <row r="43" spans="1:10">
      <c r="A43" s="240">
        <v>31</v>
      </c>
      <c r="B43" s="240" t="s">
        <v>22</v>
      </c>
      <c r="C43" s="242" t="s">
        <v>59</v>
      </c>
      <c r="D43" s="241">
        <v>30102226</v>
      </c>
      <c r="E43" s="242" t="s">
        <v>96</v>
      </c>
      <c r="F43" s="243">
        <v>161494000</v>
      </c>
      <c r="G43" s="244">
        <v>0</v>
      </c>
      <c r="H43" s="244">
        <v>5000000</v>
      </c>
      <c r="I43" s="245" t="s">
        <v>49</v>
      </c>
      <c r="J43" s="242" t="s">
        <v>726</v>
      </c>
    </row>
    <row r="44" spans="1:10">
      <c r="A44" s="240">
        <v>31</v>
      </c>
      <c r="B44" s="240" t="s">
        <v>22</v>
      </c>
      <c r="C44" s="242" t="s">
        <v>24</v>
      </c>
      <c r="D44" s="241">
        <v>30003897</v>
      </c>
      <c r="E44" s="242" t="s">
        <v>98</v>
      </c>
      <c r="F44" s="243">
        <v>443550000</v>
      </c>
      <c r="G44" s="244">
        <v>0</v>
      </c>
      <c r="H44" s="244">
        <v>57237150</v>
      </c>
      <c r="I44" s="245" t="s">
        <v>49</v>
      </c>
      <c r="J44" s="242" t="s">
        <v>726</v>
      </c>
    </row>
    <row r="45" spans="1:10">
      <c r="A45" s="240">
        <v>31</v>
      </c>
      <c r="B45" s="240" t="s">
        <v>22</v>
      </c>
      <c r="C45" s="242" t="s">
        <v>24</v>
      </c>
      <c r="D45" s="241">
        <v>20056291</v>
      </c>
      <c r="E45" s="242" t="s">
        <v>99</v>
      </c>
      <c r="F45" s="243">
        <v>121772000</v>
      </c>
      <c r="G45" s="244">
        <v>0</v>
      </c>
      <c r="H45" s="244">
        <v>36531600</v>
      </c>
      <c r="I45" s="245" t="s">
        <v>49</v>
      </c>
      <c r="J45" s="242" t="s">
        <v>726</v>
      </c>
    </row>
    <row r="46" spans="1:10">
      <c r="A46" s="240">
        <v>31</v>
      </c>
      <c r="B46" s="240" t="s">
        <v>22</v>
      </c>
      <c r="C46" s="242" t="s">
        <v>24</v>
      </c>
      <c r="D46" s="241">
        <v>30084476</v>
      </c>
      <c r="E46" s="242" t="s">
        <v>100</v>
      </c>
      <c r="F46" s="243">
        <v>195331000</v>
      </c>
      <c r="G46" s="244">
        <v>0</v>
      </c>
      <c r="H46" s="244">
        <v>97665500</v>
      </c>
      <c r="I46" s="245" t="s">
        <v>49</v>
      </c>
      <c r="J46" s="242" t="s">
        <v>726</v>
      </c>
    </row>
    <row r="47" spans="1:10">
      <c r="A47" s="240">
        <v>31</v>
      </c>
      <c r="B47" s="240" t="s">
        <v>22</v>
      </c>
      <c r="C47" s="242" t="s">
        <v>24</v>
      </c>
      <c r="D47" s="241">
        <v>40008794</v>
      </c>
      <c r="E47" s="242" t="s">
        <v>101</v>
      </c>
      <c r="F47" s="243">
        <v>207361000</v>
      </c>
      <c r="G47" s="244">
        <v>0</v>
      </c>
      <c r="H47" s="244">
        <v>51840250</v>
      </c>
      <c r="I47" s="245" t="s">
        <v>49</v>
      </c>
      <c r="J47" s="242" t="s">
        <v>726</v>
      </c>
    </row>
    <row r="48" spans="1:10">
      <c r="A48" s="240">
        <v>31</v>
      </c>
      <c r="B48" s="240" t="s">
        <v>22</v>
      </c>
      <c r="C48" s="242" t="s">
        <v>24</v>
      </c>
      <c r="D48" s="241">
        <v>20077076</v>
      </c>
      <c r="E48" s="242" t="s">
        <v>102</v>
      </c>
      <c r="F48" s="243">
        <v>184755000</v>
      </c>
      <c r="G48" s="244">
        <v>0</v>
      </c>
      <c r="H48" s="244">
        <v>92377500</v>
      </c>
      <c r="I48" s="245" t="s">
        <v>49</v>
      </c>
      <c r="J48" s="242" t="s">
        <v>726</v>
      </c>
    </row>
    <row r="49" spans="1:10">
      <c r="A49" s="240">
        <v>31</v>
      </c>
      <c r="B49" s="240" t="s">
        <v>22</v>
      </c>
      <c r="C49" s="242" t="s">
        <v>59</v>
      </c>
      <c r="D49" s="241">
        <v>40008370</v>
      </c>
      <c r="E49" s="242" t="s">
        <v>103</v>
      </c>
      <c r="F49" s="243">
        <v>26000000</v>
      </c>
      <c r="G49" s="244">
        <v>0</v>
      </c>
      <c r="H49" s="244">
        <v>5000000</v>
      </c>
      <c r="I49" s="245" t="s">
        <v>43</v>
      </c>
      <c r="J49" s="242" t="s">
        <v>726</v>
      </c>
    </row>
    <row r="50" spans="1:10">
      <c r="A50" s="240">
        <v>29</v>
      </c>
      <c r="B50" s="240" t="s">
        <v>22</v>
      </c>
      <c r="C50" s="242" t="s">
        <v>24</v>
      </c>
      <c r="D50" s="241">
        <v>30287173</v>
      </c>
      <c r="E50" s="242" t="s">
        <v>106</v>
      </c>
      <c r="F50" s="243">
        <v>338411000</v>
      </c>
      <c r="G50" s="244">
        <v>0</v>
      </c>
      <c r="H50" s="244">
        <v>16920550</v>
      </c>
      <c r="I50" s="245" t="s">
        <v>52</v>
      </c>
      <c r="J50" s="242" t="s">
        <v>726</v>
      </c>
    </row>
    <row r="51" spans="1:10" ht="18.75" customHeight="1" outlineLevel="1">
      <c r="A51" s="246"/>
      <c r="B51" s="246"/>
      <c r="C51" s="248"/>
      <c r="D51" s="247"/>
      <c r="E51" s="249" t="s">
        <v>734</v>
      </c>
      <c r="F51" s="250">
        <v>2013113000</v>
      </c>
      <c r="G51" s="250">
        <v>0</v>
      </c>
      <c r="H51" s="250">
        <v>372572550</v>
      </c>
      <c r="I51" s="251"/>
    </row>
    <row r="52" spans="1:10" ht="18.75" customHeight="1" outlineLevel="1">
      <c r="A52" s="246"/>
      <c r="B52" s="246"/>
      <c r="C52" s="248"/>
      <c r="D52" s="247"/>
      <c r="E52" s="248"/>
      <c r="F52" s="252"/>
      <c r="G52" s="253"/>
      <c r="H52" s="253"/>
      <c r="I52" s="251"/>
    </row>
    <row r="53" spans="1:10" ht="18.75" customHeight="1" outlineLevel="1">
      <c r="A53" s="246"/>
      <c r="B53" s="246"/>
      <c r="C53" s="248"/>
      <c r="D53" s="247"/>
      <c r="E53" s="254" t="s">
        <v>555</v>
      </c>
      <c r="F53" s="255">
        <v>2013113000</v>
      </c>
      <c r="G53" s="255">
        <v>0</v>
      </c>
      <c r="H53" s="255">
        <v>372572550</v>
      </c>
      <c r="I53" s="252"/>
    </row>
    <row r="54" spans="1:10" ht="18.75" customHeight="1" outlineLevel="1">
      <c r="A54" s="246"/>
      <c r="B54" s="246"/>
      <c r="C54" s="248"/>
      <c r="D54" s="247"/>
      <c r="E54" s="248"/>
      <c r="F54" s="252"/>
      <c r="G54" s="253"/>
      <c r="H54" s="253"/>
      <c r="I54" s="251"/>
    </row>
    <row r="55" spans="1:10" ht="26.25" customHeight="1">
      <c r="A55" s="234"/>
      <c r="B55" s="234"/>
      <c r="C55" s="234"/>
      <c r="D55" s="234"/>
      <c r="E55" s="235" t="s">
        <v>107</v>
      </c>
      <c r="F55" s="236"/>
      <c r="G55" s="237"/>
      <c r="H55" s="237"/>
      <c r="I55" s="238"/>
    </row>
    <row r="56" spans="1:10" ht="20.25" customHeight="1">
      <c r="A56" s="234"/>
      <c r="B56" s="234"/>
      <c r="C56" s="234"/>
      <c r="D56" s="234"/>
      <c r="E56" s="239" t="s">
        <v>733</v>
      </c>
      <c r="F56" s="236"/>
      <c r="G56" s="237"/>
      <c r="H56" s="237"/>
      <c r="I56" s="238"/>
    </row>
    <row r="57" spans="1:10">
      <c r="A57" s="240">
        <v>31</v>
      </c>
      <c r="B57" s="240" t="s">
        <v>22</v>
      </c>
      <c r="C57" s="242" t="s">
        <v>24</v>
      </c>
      <c r="D57" s="241">
        <v>30124368</v>
      </c>
      <c r="E57" s="241" t="s">
        <v>112</v>
      </c>
      <c r="F57" s="243">
        <v>320540000</v>
      </c>
      <c r="G57" s="244">
        <v>0</v>
      </c>
      <c r="H57" s="244">
        <v>54802200</v>
      </c>
      <c r="I57" s="245" t="s">
        <v>49</v>
      </c>
      <c r="J57" s="242" t="s">
        <v>726</v>
      </c>
    </row>
    <row r="58" spans="1:10">
      <c r="A58" s="240">
        <v>31</v>
      </c>
      <c r="B58" s="240" t="s">
        <v>22</v>
      </c>
      <c r="C58" s="242" t="s">
        <v>24</v>
      </c>
      <c r="D58" s="241">
        <v>30291073</v>
      </c>
      <c r="E58" s="242" t="s">
        <v>113</v>
      </c>
      <c r="F58" s="243">
        <v>453570000</v>
      </c>
      <c r="G58" s="244">
        <v>0</v>
      </c>
      <c r="H58" s="244">
        <v>22678500</v>
      </c>
      <c r="I58" s="245" t="s">
        <v>49</v>
      </c>
      <c r="J58" s="242" t="s">
        <v>726</v>
      </c>
    </row>
    <row r="59" spans="1:10">
      <c r="A59" s="240">
        <v>31</v>
      </c>
      <c r="B59" s="240" t="s">
        <v>22</v>
      </c>
      <c r="C59" s="242" t="s">
        <v>24</v>
      </c>
      <c r="D59" s="241">
        <v>40001660</v>
      </c>
      <c r="E59" s="242" t="s">
        <v>114</v>
      </c>
      <c r="F59" s="243">
        <v>690756000</v>
      </c>
      <c r="G59" s="244">
        <v>0</v>
      </c>
      <c r="H59" s="244">
        <v>22701529</v>
      </c>
      <c r="I59" s="245" t="s">
        <v>49</v>
      </c>
      <c r="J59" s="242" t="s">
        <v>726</v>
      </c>
    </row>
    <row r="60" spans="1:10">
      <c r="A60" s="240">
        <v>29</v>
      </c>
      <c r="B60" s="240" t="s">
        <v>22</v>
      </c>
      <c r="C60" s="242" t="s">
        <v>24</v>
      </c>
      <c r="D60" s="241">
        <v>30393323</v>
      </c>
      <c r="E60" s="242" t="s">
        <v>115</v>
      </c>
      <c r="F60" s="243">
        <v>225580800</v>
      </c>
      <c r="G60" s="244">
        <v>0</v>
      </c>
      <c r="H60" s="244">
        <v>11279040</v>
      </c>
      <c r="I60" s="245" t="s">
        <v>52</v>
      </c>
      <c r="J60" s="242" t="s">
        <v>726</v>
      </c>
    </row>
    <row r="61" spans="1:10" ht="18.75" customHeight="1" outlineLevel="1">
      <c r="A61" s="246"/>
      <c r="B61" s="246"/>
      <c r="C61" s="248"/>
      <c r="D61" s="247"/>
      <c r="E61" s="249" t="s">
        <v>734</v>
      </c>
      <c r="F61" s="250">
        <v>1690446800</v>
      </c>
      <c r="G61" s="250">
        <v>0</v>
      </c>
      <c r="H61" s="250">
        <v>111461269</v>
      </c>
      <c r="I61" s="251"/>
    </row>
    <row r="62" spans="1:10" ht="18.75" customHeight="1" outlineLevel="1">
      <c r="A62" s="246"/>
      <c r="B62" s="246"/>
      <c r="C62" s="248"/>
      <c r="D62" s="247"/>
      <c r="E62" s="248"/>
      <c r="F62" s="252"/>
      <c r="G62" s="253"/>
      <c r="H62" s="253"/>
      <c r="I62" s="251"/>
    </row>
    <row r="63" spans="1:10" ht="18.75" customHeight="1" outlineLevel="1">
      <c r="A63" s="246"/>
      <c r="B63" s="246"/>
      <c r="C63" s="248"/>
      <c r="D63" s="247"/>
      <c r="E63" s="254" t="s">
        <v>556</v>
      </c>
      <c r="F63" s="255">
        <v>1690446800</v>
      </c>
      <c r="G63" s="255">
        <v>0</v>
      </c>
      <c r="H63" s="255">
        <v>111461269</v>
      </c>
      <c r="I63" s="252"/>
    </row>
    <row r="64" spans="1:10" ht="18.75" customHeight="1" outlineLevel="1">
      <c r="A64" s="246"/>
      <c r="B64" s="246"/>
      <c r="C64" s="248"/>
      <c r="D64" s="247"/>
      <c r="E64" s="248"/>
      <c r="F64" s="252"/>
      <c r="G64" s="253"/>
      <c r="H64" s="253"/>
      <c r="I64" s="251"/>
    </row>
    <row r="65" spans="1:10" ht="26.25" customHeight="1">
      <c r="A65" s="234"/>
      <c r="B65" s="234"/>
      <c r="C65" s="234"/>
      <c r="D65" s="234"/>
      <c r="E65" s="235" t="s">
        <v>116</v>
      </c>
      <c r="F65" s="236"/>
      <c r="G65" s="237"/>
      <c r="H65" s="237"/>
      <c r="I65" s="238"/>
    </row>
    <row r="66" spans="1:10" ht="20.25" customHeight="1">
      <c r="A66" s="234"/>
      <c r="B66" s="234"/>
      <c r="C66" s="234"/>
      <c r="D66" s="234"/>
      <c r="E66" s="239" t="s">
        <v>733</v>
      </c>
      <c r="F66" s="236"/>
      <c r="G66" s="237"/>
      <c r="H66" s="237"/>
      <c r="I66" s="238"/>
    </row>
    <row r="67" spans="1:10">
      <c r="A67" s="240">
        <v>31</v>
      </c>
      <c r="B67" s="240" t="s">
        <v>22</v>
      </c>
      <c r="C67" s="242" t="s">
        <v>59</v>
      </c>
      <c r="D67" s="241">
        <v>40002474</v>
      </c>
      <c r="E67" s="242" t="s">
        <v>121</v>
      </c>
      <c r="F67" s="243">
        <v>41635000</v>
      </c>
      <c r="G67" s="244">
        <v>0</v>
      </c>
      <c r="H67" s="244">
        <v>41635000</v>
      </c>
      <c r="I67" s="245" t="s">
        <v>49</v>
      </c>
      <c r="J67" s="242" t="s">
        <v>726</v>
      </c>
    </row>
    <row r="68" spans="1:10" ht="18.75" customHeight="1" outlineLevel="1">
      <c r="A68" s="246"/>
      <c r="B68" s="246"/>
      <c r="C68" s="248"/>
      <c r="D68" s="247"/>
      <c r="E68" s="249" t="s">
        <v>734</v>
      </c>
      <c r="F68" s="250">
        <v>41635000</v>
      </c>
      <c r="G68" s="250">
        <v>0</v>
      </c>
      <c r="H68" s="250">
        <v>41635000</v>
      </c>
      <c r="I68" s="251"/>
    </row>
    <row r="69" spans="1:10" ht="18.75" customHeight="1" outlineLevel="1">
      <c r="A69" s="246"/>
      <c r="B69" s="246"/>
      <c r="C69" s="248"/>
      <c r="D69" s="247"/>
      <c r="E69" s="248"/>
      <c r="F69" s="252"/>
      <c r="G69" s="253"/>
      <c r="H69" s="253"/>
      <c r="I69" s="251"/>
    </row>
    <row r="70" spans="1:10" ht="18.75" customHeight="1" outlineLevel="1">
      <c r="A70" s="246"/>
      <c r="B70" s="246"/>
      <c r="C70" s="248"/>
      <c r="D70" s="247"/>
      <c r="E70" s="254" t="s">
        <v>557</v>
      </c>
      <c r="F70" s="255">
        <v>41635000</v>
      </c>
      <c r="G70" s="255">
        <v>0</v>
      </c>
      <c r="H70" s="255">
        <v>41635000</v>
      </c>
      <c r="I70" s="252"/>
    </row>
    <row r="71" spans="1:10" ht="18.75" customHeight="1" outlineLevel="1">
      <c r="A71" s="246"/>
      <c r="B71" s="246"/>
      <c r="C71" s="248"/>
      <c r="D71" s="247"/>
      <c r="E71" s="248"/>
      <c r="F71" s="252"/>
      <c r="G71" s="253"/>
      <c r="H71" s="253"/>
      <c r="I71" s="251"/>
    </row>
    <row r="72" spans="1:10" ht="26.25" customHeight="1">
      <c r="A72" s="234"/>
      <c r="B72" s="234"/>
      <c r="C72" s="234"/>
      <c r="D72" s="234"/>
      <c r="E72" s="235" t="s">
        <v>123</v>
      </c>
      <c r="F72" s="236"/>
      <c r="G72" s="237"/>
      <c r="H72" s="237"/>
      <c r="I72" s="238"/>
    </row>
    <row r="73" spans="1:10" ht="20.25" customHeight="1">
      <c r="A73" s="234"/>
      <c r="B73" s="234"/>
      <c r="C73" s="234"/>
      <c r="D73" s="234"/>
      <c r="E73" s="239" t="s">
        <v>733</v>
      </c>
      <c r="F73" s="236"/>
      <c r="G73" s="237"/>
      <c r="H73" s="237"/>
      <c r="I73" s="238"/>
    </row>
    <row r="74" spans="1:10">
      <c r="A74" s="240">
        <v>31</v>
      </c>
      <c r="B74" s="240" t="s">
        <v>22</v>
      </c>
      <c r="C74" s="242" t="s">
        <v>24</v>
      </c>
      <c r="D74" s="241">
        <v>30481028</v>
      </c>
      <c r="E74" s="242" t="s">
        <v>134</v>
      </c>
      <c r="F74" s="243">
        <v>7246631000</v>
      </c>
      <c r="G74" s="244">
        <v>0</v>
      </c>
      <c r="H74" s="244">
        <v>50000000</v>
      </c>
      <c r="I74" s="245" t="s">
        <v>49</v>
      </c>
      <c r="J74" s="242" t="s">
        <v>726</v>
      </c>
    </row>
    <row r="75" spans="1:10">
      <c r="A75" s="240">
        <v>31</v>
      </c>
      <c r="B75" s="240" t="s">
        <v>22</v>
      </c>
      <c r="C75" s="242" t="s">
        <v>24</v>
      </c>
      <c r="D75" s="241">
        <v>30324573</v>
      </c>
      <c r="E75" s="242" t="s">
        <v>135</v>
      </c>
      <c r="F75" s="243">
        <v>1496798000</v>
      </c>
      <c r="G75" s="244">
        <v>0</v>
      </c>
      <c r="H75" s="244">
        <v>63059695</v>
      </c>
      <c r="I75" s="245" t="s">
        <v>49</v>
      </c>
      <c r="J75" s="242" t="s">
        <v>726</v>
      </c>
    </row>
    <row r="76" spans="1:10">
      <c r="A76" s="240">
        <v>31</v>
      </c>
      <c r="B76" s="240" t="s">
        <v>22</v>
      </c>
      <c r="C76" s="242" t="s">
        <v>59</v>
      </c>
      <c r="D76" s="241">
        <v>30484063</v>
      </c>
      <c r="E76" s="242" t="s">
        <v>139</v>
      </c>
      <c r="F76" s="243">
        <v>45000000</v>
      </c>
      <c r="G76" s="244">
        <v>0</v>
      </c>
      <c r="H76" s="244">
        <v>4500000</v>
      </c>
      <c r="I76" s="245" t="s">
        <v>49</v>
      </c>
      <c r="J76" s="242" t="s">
        <v>726</v>
      </c>
    </row>
    <row r="77" spans="1:10">
      <c r="A77" s="240">
        <v>31</v>
      </c>
      <c r="B77" s="240" t="s">
        <v>22</v>
      </c>
      <c r="C77" s="242" t="s">
        <v>59</v>
      </c>
      <c r="D77" s="241">
        <v>30484067</v>
      </c>
      <c r="E77" s="242" t="s">
        <v>140</v>
      </c>
      <c r="F77" s="243">
        <v>40000000</v>
      </c>
      <c r="G77" s="244">
        <v>0</v>
      </c>
      <c r="H77" s="244">
        <v>4000000</v>
      </c>
      <c r="I77" s="245" t="s">
        <v>49</v>
      </c>
      <c r="J77" s="242" t="s">
        <v>726</v>
      </c>
    </row>
    <row r="78" spans="1:10" ht="18.75" customHeight="1" outlineLevel="1">
      <c r="A78" s="246"/>
      <c r="B78" s="246"/>
      <c r="C78" s="248"/>
      <c r="D78" s="247"/>
      <c r="E78" s="249" t="s">
        <v>734</v>
      </c>
      <c r="F78" s="250">
        <v>8828429000</v>
      </c>
      <c r="G78" s="250">
        <v>0</v>
      </c>
      <c r="H78" s="250">
        <v>121559695</v>
      </c>
      <c r="I78" s="251"/>
    </row>
    <row r="79" spans="1:10" ht="18.75" customHeight="1" outlineLevel="1">
      <c r="A79" s="246"/>
      <c r="B79" s="246"/>
      <c r="C79" s="248"/>
      <c r="D79" s="247"/>
      <c r="E79" s="248"/>
      <c r="F79" s="252"/>
      <c r="G79" s="253"/>
      <c r="H79" s="253"/>
      <c r="I79" s="251"/>
    </row>
    <row r="80" spans="1:10" ht="18.75" customHeight="1" outlineLevel="1">
      <c r="A80" s="246"/>
      <c r="B80" s="246"/>
      <c r="C80" s="248"/>
      <c r="D80" s="247"/>
      <c r="E80" s="254" t="s">
        <v>736</v>
      </c>
      <c r="F80" s="255">
        <v>8828429000</v>
      </c>
      <c r="G80" s="255">
        <v>0</v>
      </c>
      <c r="H80" s="255">
        <v>121559695</v>
      </c>
      <c r="I80" s="252"/>
    </row>
    <row r="81" spans="1:10" ht="18.75" customHeight="1" outlineLevel="1">
      <c r="A81" s="246"/>
      <c r="B81" s="246"/>
      <c r="C81" s="248"/>
      <c r="D81" s="247"/>
      <c r="E81" s="248"/>
      <c r="F81" s="252"/>
      <c r="G81" s="253"/>
      <c r="H81" s="253"/>
      <c r="I81" s="251"/>
      <c r="J81" s="256"/>
    </row>
    <row r="82" spans="1:10" ht="18.75" customHeight="1" outlineLevel="1">
      <c r="A82" s="246"/>
      <c r="B82" s="246"/>
      <c r="C82" s="248"/>
      <c r="D82" s="247"/>
      <c r="E82" s="254" t="s">
        <v>144</v>
      </c>
      <c r="F82" s="255">
        <v>19785854800</v>
      </c>
      <c r="G82" s="255">
        <v>0</v>
      </c>
      <c r="H82" s="255">
        <v>1864541604</v>
      </c>
      <c r="I82" s="251"/>
      <c r="J82" s="256"/>
    </row>
    <row r="83" spans="1:10" ht="18.75" customHeight="1" outlineLevel="1">
      <c r="A83" s="246"/>
      <c r="B83" s="246"/>
      <c r="C83" s="248"/>
      <c r="D83" s="247"/>
      <c r="E83" s="248"/>
      <c r="F83" s="252"/>
      <c r="G83" s="253"/>
      <c r="H83" s="253"/>
      <c r="I83" s="251"/>
      <c r="J83" s="256"/>
    </row>
    <row r="84" spans="1:10" ht="26.25" customHeight="1">
      <c r="A84" s="234"/>
      <c r="B84" s="234"/>
      <c r="C84" s="234"/>
      <c r="D84" s="234"/>
      <c r="E84" s="235" t="s">
        <v>737</v>
      </c>
      <c r="F84" s="236"/>
      <c r="G84" s="237"/>
      <c r="H84" s="237"/>
      <c r="I84" s="238"/>
    </row>
    <row r="85" spans="1:10" ht="20.25" customHeight="1">
      <c r="A85" s="234"/>
      <c r="B85" s="234"/>
      <c r="C85" s="234"/>
      <c r="D85" s="234"/>
      <c r="E85" s="239" t="s">
        <v>733</v>
      </c>
      <c r="F85" s="236"/>
      <c r="G85" s="237"/>
      <c r="H85" s="237"/>
      <c r="I85" s="238"/>
    </row>
    <row r="86" spans="1:10">
      <c r="A86" s="240">
        <v>31</v>
      </c>
      <c r="B86" s="240" t="s">
        <v>146</v>
      </c>
      <c r="C86" s="242" t="s">
        <v>24</v>
      </c>
      <c r="D86" s="241">
        <v>30115395</v>
      </c>
      <c r="E86" s="242" t="s">
        <v>163</v>
      </c>
      <c r="F86" s="243">
        <v>932966000</v>
      </c>
      <c r="G86" s="244">
        <v>0</v>
      </c>
      <c r="H86" s="244">
        <v>932966000</v>
      </c>
      <c r="I86" s="245" t="s">
        <v>49</v>
      </c>
      <c r="J86" s="242" t="s">
        <v>726</v>
      </c>
    </row>
    <row r="87" spans="1:10">
      <c r="A87" s="240">
        <v>31</v>
      </c>
      <c r="B87" s="240" t="s">
        <v>146</v>
      </c>
      <c r="C87" s="242" t="s">
        <v>24</v>
      </c>
      <c r="D87" s="241">
        <v>20195455</v>
      </c>
      <c r="E87" s="242" t="s">
        <v>167</v>
      </c>
      <c r="F87" s="243">
        <v>1215107000</v>
      </c>
      <c r="G87" s="244">
        <v>0</v>
      </c>
      <c r="H87" s="244">
        <v>300000000</v>
      </c>
      <c r="I87" s="245" t="s">
        <v>49</v>
      </c>
      <c r="J87" s="242" t="s">
        <v>726</v>
      </c>
    </row>
    <row r="88" spans="1:10">
      <c r="A88" s="240">
        <v>31</v>
      </c>
      <c r="B88" s="240" t="s">
        <v>146</v>
      </c>
      <c r="C88" s="242" t="s">
        <v>24</v>
      </c>
      <c r="D88" s="241">
        <v>30429872</v>
      </c>
      <c r="E88" s="242" t="s">
        <v>162</v>
      </c>
      <c r="F88" s="243">
        <v>445396085</v>
      </c>
      <c r="G88" s="244">
        <v>0</v>
      </c>
      <c r="H88" s="244">
        <v>445396085</v>
      </c>
      <c r="I88" s="245" t="s">
        <v>49</v>
      </c>
      <c r="J88" s="242" t="s">
        <v>726</v>
      </c>
    </row>
    <row r="89" spans="1:10">
      <c r="A89" s="240">
        <v>31</v>
      </c>
      <c r="B89" s="240" t="s">
        <v>146</v>
      </c>
      <c r="C89" s="242" t="s">
        <v>24</v>
      </c>
      <c r="D89" s="241">
        <v>30077490</v>
      </c>
      <c r="E89" s="242" t="s">
        <v>696</v>
      </c>
      <c r="F89" s="243">
        <v>1730713000</v>
      </c>
      <c r="G89" s="244">
        <v>0</v>
      </c>
      <c r="H89" s="244">
        <v>30000000</v>
      </c>
      <c r="I89" s="245" t="s">
        <v>43</v>
      </c>
      <c r="J89" s="242" t="s">
        <v>726</v>
      </c>
    </row>
    <row r="90" spans="1:10">
      <c r="A90" s="240">
        <v>31</v>
      </c>
      <c r="B90" s="240" t="s">
        <v>146</v>
      </c>
      <c r="C90" s="242" t="s">
        <v>24</v>
      </c>
      <c r="D90" s="241">
        <v>30478643</v>
      </c>
      <c r="E90" s="242" t="s">
        <v>169</v>
      </c>
      <c r="F90" s="243">
        <v>95636000</v>
      </c>
      <c r="G90" s="244">
        <v>0</v>
      </c>
      <c r="H90" s="244">
        <v>95636000</v>
      </c>
      <c r="I90" s="245" t="s">
        <v>49</v>
      </c>
      <c r="J90" s="242" t="s">
        <v>726</v>
      </c>
    </row>
    <row r="91" spans="1:10">
      <c r="A91" s="240">
        <v>31</v>
      </c>
      <c r="B91" s="240" t="s">
        <v>146</v>
      </c>
      <c r="C91" s="242" t="s">
        <v>24</v>
      </c>
      <c r="D91" s="241">
        <v>40009792</v>
      </c>
      <c r="E91" s="257" t="s">
        <v>170</v>
      </c>
      <c r="F91" s="243">
        <v>200000000</v>
      </c>
      <c r="G91" s="244">
        <v>0</v>
      </c>
      <c r="H91" s="244">
        <v>125000000</v>
      </c>
      <c r="I91" s="245" t="s">
        <v>49</v>
      </c>
      <c r="J91" s="242" t="s">
        <v>726</v>
      </c>
    </row>
    <row r="92" spans="1:10">
      <c r="A92" s="240">
        <v>31</v>
      </c>
      <c r="B92" s="240" t="s">
        <v>146</v>
      </c>
      <c r="C92" s="242" t="s">
        <v>24</v>
      </c>
      <c r="D92" s="241">
        <v>40009791</v>
      </c>
      <c r="E92" s="242" t="s">
        <v>171</v>
      </c>
      <c r="F92" s="243">
        <v>500000000</v>
      </c>
      <c r="G92" s="244">
        <v>0</v>
      </c>
      <c r="H92" s="244">
        <v>125000000</v>
      </c>
      <c r="I92" s="245" t="s">
        <v>49</v>
      </c>
      <c r="J92" s="242" t="s">
        <v>726</v>
      </c>
    </row>
    <row r="93" spans="1:10">
      <c r="A93" s="240">
        <v>31</v>
      </c>
      <c r="B93" s="240" t="s">
        <v>146</v>
      </c>
      <c r="C93" s="242" t="s">
        <v>24</v>
      </c>
      <c r="D93" s="241">
        <v>40009794</v>
      </c>
      <c r="E93" s="242" t="s">
        <v>172</v>
      </c>
      <c r="F93" s="243">
        <v>500000000</v>
      </c>
      <c r="G93" s="244">
        <v>0</v>
      </c>
      <c r="H93" s="244">
        <v>125000000</v>
      </c>
      <c r="I93" s="245" t="s">
        <v>49</v>
      </c>
      <c r="J93" s="242" t="s">
        <v>726</v>
      </c>
    </row>
    <row r="94" spans="1:10">
      <c r="A94" s="240">
        <v>31</v>
      </c>
      <c r="B94" s="240" t="s">
        <v>146</v>
      </c>
      <c r="C94" s="242" t="s">
        <v>24</v>
      </c>
      <c r="D94" s="241">
        <v>40009796</v>
      </c>
      <c r="E94" s="242" t="s">
        <v>173</v>
      </c>
      <c r="F94" s="243">
        <v>500000000</v>
      </c>
      <c r="G94" s="244">
        <v>0</v>
      </c>
      <c r="H94" s="244">
        <v>125000000</v>
      </c>
      <c r="I94" s="245" t="s">
        <v>49</v>
      </c>
      <c r="J94" s="242" t="s">
        <v>726</v>
      </c>
    </row>
    <row r="95" spans="1:10" ht="18.75" customHeight="1" outlineLevel="1">
      <c r="A95" s="246"/>
      <c r="B95" s="246"/>
      <c r="C95" s="248"/>
      <c r="D95" s="247"/>
      <c r="E95" s="249" t="s">
        <v>734</v>
      </c>
      <c r="F95" s="250">
        <v>6119818085</v>
      </c>
      <c r="G95" s="250">
        <v>0</v>
      </c>
      <c r="H95" s="250">
        <v>2303998085</v>
      </c>
      <c r="I95" s="251"/>
    </row>
    <row r="96" spans="1:10" ht="18.75" customHeight="1" outlineLevel="1">
      <c r="A96" s="246"/>
      <c r="B96" s="246"/>
      <c r="C96" s="248"/>
      <c r="D96" s="247"/>
      <c r="E96" s="248"/>
      <c r="F96" s="252"/>
      <c r="G96" s="253"/>
      <c r="H96" s="253"/>
      <c r="I96" s="251"/>
    </row>
    <row r="97" spans="1:10" ht="18.75" customHeight="1" outlineLevel="1">
      <c r="A97" s="246"/>
      <c r="B97" s="246"/>
      <c r="C97" s="248"/>
      <c r="D97" s="247"/>
      <c r="E97" s="254" t="s">
        <v>560</v>
      </c>
      <c r="F97" s="255">
        <v>6119818085</v>
      </c>
      <c r="G97" s="255">
        <v>0</v>
      </c>
      <c r="H97" s="255">
        <v>2303998085</v>
      </c>
      <c r="I97" s="252"/>
    </row>
    <row r="98" spans="1:10" ht="18.75" customHeight="1" outlineLevel="1">
      <c r="A98" s="246"/>
      <c r="B98" s="246"/>
      <c r="C98" s="248"/>
      <c r="D98" s="247"/>
      <c r="E98" s="248"/>
      <c r="F98" s="252"/>
      <c r="G98" s="253"/>
      <c r="H98" s="253"/>
      <c r="I98" s="251"/>
    </row>
    <row r="99" spans="1:10" ht="26.25" customHeight="1">
      <c r="A99" s="234"/>
      <c r="B99" s="234"/>
      <c r="C99" s="234"/>
      <c r="D99" s="234"/>
      <c r="E99" s="235" t="s">
        <v>174</v>
      </c>
      <c r="F99" s="236"/>
      <c r="G99" s="237"/>
      <c r="H99" s="237"/>
      <c r="I99" s="238"/>
    </row>
    <row r="100" spans="1:10" ht="20.25" customHeight="1">
      <c r="A100" s="234"/>
      <c r="B100" s="234"/>
      <c r="C100" s="234"/>
      <c r="D100" s="234"/>
      <c r="E100" s="239" t="s">
        <v>733</v>
      </c>
      <c r="F100" s="236"/>
      <c r="G100" s="237"/>
      <c r="H100" s="237"/>
      <c r="I100" s="238"/>
    </row>
    <row r="101" spans="1:10">
      <c r="A101" s="240">
        <v>31</v>
      </c>
      <c r="B101" s="240" t="s">
        <v>146</v>
      </c>
      <c r="C101" s="242" t="s">
        <v>24</v>
      </c>
      <c r="D101" s="241">
        <v>30479286</v>
      </c>
      <c r="E101" s="242" t="s">
        <v>180</v>
      </c>
      <c r="F101" s="243">
        <v>334129000</v>
      </c>
      <c r="G101" s="244">
        <v>0</v>
      </c>
      <c r="H101" s="244">
        <v>16706450</v>
      </c>
      <c r="I101" s="245" t="s">
        <v>49</v>
      </c>
      <c r="J101" s="242" t="s">
        <v>726</v>
      </c>
    </row>
    <row r="102" spans="1:10">
      <c r="A102" s="240">
        <v>31</v>
      </c>
      <c r="B102" s="240" t="s">
        <v>146</v>
      </c>
      <c r="C102" s="242" t="s">
        <v>24</v>
      </c>
      <c r="D102" s="241">
        <v>30427273</v>
      </c>
      <c r="E102" s="242" t="s">
        <v>181</v>
      </c>
      <c r="F102" s="243">
        <v>3119902000</v>
      </c>
      <c r="G102" s="244">
        <v>0</v>
      </c>
      <c r="H102" s="244">
        <v>10000000</v>
      </c>
      <c r="I102" s="245" t="s">
        <v>49</v>
      </c>
      <c r="J102" s="242" t="s">
        <v>726</v>
      </c>
    </row>
    <row r="103" spans="1:10">
      <c r="A103" s="240">
        <v>31</v>
      </c>
      <c r="B103" s="240" t="s">
        <v>146</v>
      </c>
      <c r="C103" s="242" t="s">
        <v>24</v>
      </c>
      <c r="D103" s="241">
        <v>20181416</v>
      </c>
      <c r="E103" s="242" t="s">
        <v>182</v>
      </c>
      <c r="F103" s="243">
        <v>401597000</v>
      </c>
      <c r="G103" s="244">
        <v>0</v>
      </c>
      <c r="H103" s="244">
        <v>10000000</v>
      </c>
      <c r="I103" s="245" t="s">
        <v>49</v>
      </c>
      <c r="J103" s="242" t="s">
        <v>726</v>
      </c>
    </row>
    <row r="104" spans="1:10">
      <c r="A104" s="240">
        <v>31</v>
      </c>
      <c r="B104" s="240" t="s">
        <v>146</v>
      </c>
      <c r="C104" s="242" t="s">
        <v>24</v>
      </c>
      <c r="D104" s="241">
        <v>30465134</v>
      </c>
      <c r="E104" s="242" t="s">
        <v>183</v>
      </c>
      <c r="F104" s="243">
        <v>110002000</v>
      </c>
      <c r="G104" s="244">
        <v>0</v>
      </c>
      <c r="H104" s="244">
        <v>5500100</v>
      </c>
      <c r="I104" s="245" t="s">
        <v>52</v>
      </c>
      <c r="J104" s="242" t="s">
        <v>726</v>
      </c>
    </row>
    <row r="105" spans="1:10" ht="18.75" customHeight="1" outlineLevel="1">
      <c r="A105" s="246"/>
      <c r="B105" s="246"/>
      <c r="C105" s="248"/>
      <c r="D105" s="247"/>
      <c r="E105" s="249" t="s">
        <v>734</v>
      </c>
      <c r="F105" s="250">
        <v>3965630000</v>
      </c>
      <c r="G105" s="250">
        <v>0</v>
      </c>
      <c r="H105" s="250">
        <v>42206550</v>
      </c>
      <c r="I105" s="251"/>
    </row>
    <row r="106" spans="1:10" ht="18.75" customHeight="1" outlineLevel="1">
      <c r="A106" s="246"/>
      <c r="B106" s="246"/>
      <c r="C106" s="248"/>
      <c r="D106" s="247"/>
      <c r="E106" s="248"/>
      <c r="F106" s="252"/>
      <c r="G106" s="253"/>
      <c r="H106" s="253"/>
      <c r="I106" s="251"/>
    </row>
    <row r="107" spans="1:10" ht="18.75" customHeight="1" outlineLevel="1">
      <c r="A107" s="246"/>
      <c r="B107" s="246"/>
      <c r="C107" s="248"/>
      <c r="D107" s="247"/>
      <c r="E107" s="254" t="s">
        <v>561</v>
      </c>
      <c r="F107" s="255">
        <v>3965630000</v>
      </c>
      <c r="G107" s="255">
        <v>0</v>
      </c>
      <c r="H107" s="255">
        <v>42206550</v>
      </c>
      <c r="I107" s="252"/>
    </row>
    <row r="108" spans="1:10" ht="18.75" customHeight="1" outlineLevel="1">
      <c r="A108" s="246"/>
      <c r="B108" s="246"/>
      <c r="C108" s="248"/>
      <c r="D108" s="247"/>
      <c r="E108" s="248"/>
      <c r="F108" s="252"/>
      <c r="G108" s="253"/>
      <c r="H108" s="253"/>
      <c r="I108" s="251"/>
    </row>
    <row r="109" spans="1:10" ht="26.25" customHeight="1">
      <c r="A109" s="234"/>
      <c r="B109" s="234"/>
      <c r="C109" s="234"/>
      <c r="D109" s="234"/>
      <c r="E109" s="235" t="s">
        <v>184</v>
      </c>
      <c r="F109" s="236"/>
      <c r="G109" s="237"/>
      <c r="H109" s="237"/>
      <c r="I109" s="238"/>
    </row>
    <row r="110" spans="1:10" ht="20.25" customHeight="1">
      <c r="A110" s="234"/>
      <c r="B110" s="234"/>
      <c r="C110" s="234"/>
      <c r="D110" s="234"/>
      <c r="E110" s="239" t="s">
        <v>733</v>
      </c>
      <c r="F110" s="236"/>
      <c r="G110" s="237"/>
      <c r="H110" s="237"/>
      <c r="I110" s="238"/>
    </row>
    <row r="111" spans="1:10">
      <c r="A111" s="240">
        <v>31</v>
      </c>
      <c r="B111" s="240" t="s">
        <v>146</v>
      </c>
      <c r="C111" s="242" t="s">
        <v>24</v>
      </c>
      <c r="D111" s="241">
        <v>30116479</v>
      </c>
      <c r="E111" s="242" t="s">
        <v>190</v>
      </c>
      <c r="F111" s="243">
        <v>270000000</v>
      </c>
      <c r="G111" s="244">
        <v>0</v>
      </c>
      <c r="H111" s="244">
        <v>83500000</v>
      </c>
      <c r="I111" s="245" t="s">
        <v>49</v>
      </c>
      <c r="J111" s="242" t="s">
        <v>726</v>
      </c>
    </row>
    <row r="112" spans="1:10">
      <c r="A112" s="240">
        <v>31</v>
      </c>
      <c r="B112" s="240" t="s">
        <v>146</v>
      </c>
      <c r="C112" s="242" t="s">
        <v>24</v>
      </c>
      <c r="D112" s="241">
        <v>40003627</v>
      </c>
      <c r="E112" s="242" t="s">
        <v>191</v>
      </c>
      <c r="F112" s="243">
        <v>275000000</v>
      </c>
      <c r="G112" s="244">
        <v>0</v>
      </c>
      <c r="H112" s="244">
        <v>83750000</v>
      </c>
      <c r="I112" s="245" t="s">
        <v>52</v>
      </c>
      <c r="J112" s="242" t="s">
        <v>726</v>
      </c>
    </row>
    <row r="113" spans="1:10">
      <c r="A113" s="240">
        <v>31</v>
      </c>
      <c r="B113" s="240" t="s">
        <v>146</v>
      </c>
      <c r="C113" s="242" t="s">
        <v>24</v>
      </c>
      <c r="D113" s="241">
        <v>40003812</v>
      </c>
      <c r="E113" s="242" t="s">
        <v>192</v>
      </c>
      <c r="F113" s="243">
        <v>326000000</v>
      </c>
      <c r="G113" s="244">
        <v>0</v>
      </c>
      <c r="H113" s="244">
        <v>107240696</v>
      </c>
      <c r="I113" s="245" t="s">
        <v>52</v>
      </c>
      <c r="J113" s="242" t="s">
        <v>726</v>
      </c>
    </row>
    <row r="114" spans="1:10" ht="18.75" customHeight="1" outlineLevel="1">
      <c r="A114" s="246"/>
      <c r="B114" s="246"/>
      <c r="C114" s="248"/>
      <c r="D114" s="247"/>
      <c r="E114" s="249" t="s">
        <v>734</v>
      </c>
      <c r="F114" s="250">
        <v>871000000</v>
      </c>
      <c r="G114" s="250">
        <v>0</v>
      </c>
      <c r="H114" s="250">
        <v>274490696</v>
      </c>
      <c r="I114" s="251"/>
    </row>
    <row r="115" spans="1:10" ht="18.75" customHeight="1" outlineLevel="1">
      <c r="A115" s="246"/>
      <c r="B115" s="246"/>
      <c r="C115" s="248"/>
      <c r="D115" s="247"/>
      <c r="E115" s="248"/>
      <c r="F115" s="252"/>
      <c r="G115" s="253"/>
      <c r="H115" s="253"/>
      <c r="I115" s="251"/>
    </row>
    <row r="116" spans="1:10" ht="18.75" customHeight="1" outlineLevel="1">
      <c r="A116" s="246"/>
      <c r="B116" s="246"/>
      <c r="C116" s="248"/>
      <c r="D116" s="247"/>
      <c r="E116" s="254" t="s">
        <v>563</v>
      </c>
      <c r="F116" s="255">
        <v>871000000</v>
      </c>
      <c r="G116" s="255">
        <v>0</v>
      </c>
      <c r="H116" s="255">
        <v>274490696</v>
      </c>
      <c r="I116" s="252"/>
    </row>
    <row r="117" spans="1:10" ht="18.75" customHeight="1" outlineLevel="1">
      <c r="A117" s="246"/>
      <c r="B117" s="246"/>
      <c r="C117" s="248"/>
      <c r="D117" s="247"/>
      <c r="E117" s="248"/>
      <c r="F117" s="252"/>
      <c r="G117" s="253"/>
      <c r="H117" s="253"/>
      <c r="I117" s="251"/>
    </row>
    <row r="118" spans="1:10" ht="26.25" customHeight="1">
      <c r="A118" s="234"/>
      <c r="B118" s="234"/>
      <c r="C118" s="234"/>
      <c r="D118" s="234"/>
      <c r="E118" s="235" t="s">
        <v>194</v>
      </c>
      <c r="F118" s="236"/>
      <c r="G118" s="237"/>
      <c r="H118" s="237"/>
      <c r="I118" s="238"/>
    </row>
    <row r="119" spans="1:10" ht="20.25" customHeight="1">
      <c r="A119" s="234"/>
      <c r="B119" s="234"/>
      <c r="C119" s="234"/>
      <c r="D119" s="234"/>
      <c r="E119" s="239" t="s">
        <v>733</v>
      </c>
      <c r="F119" s="236"/>
      <c r="G119" s="237"/>
      <c r="H119" s="237"/>
      <c r="I119" s="238"/>
    </row>
    <row r="120" spans="1:10">
      <c r="A120" s="240">
        <v>31</v>
      </c>
      <c r="B120" s="240" t="s">
        <v>146</v>
      </c>
      <c r="C120" s="242" t="s">
        <v>24</v>
      </c>
      <c r="D120" s="241">
        <v>30134714</v>
      </c>
      <c r="E120" s="242" t="s">
        <v>201</v>
      </c>
      <c r="F120" s="243">
        <v>828841000</v>
      </c>
      <c r="G120" s="244">
        <v>0</v>
      </c>
      <c r="H120" s="244">
        <v>37833000</v>
      </c>
      <c r="I120" s="245" t="s">
        <v>43</v>
      </c>
      <c r="J120" s="242" t="s">
        <v>726</v>
      </c>
    </row>
    <row r="121" spans="1:10">
      <c r="A121" s="240">
        <v>31</v>
      </c>
      <c r="B121" s="240" t="s">
        <v>146</v>
      </c>
      <c r="C121" s="242" t="s">
        <v>24</v>
      </c>
      <c r="D121" s="241">
        <v>30396424</v>
      </c>
      <c r="E121" s="242" t="s">
        <v>203</v>
      </c>
      <c r="F121" s="243">
        <v>667879000</v>
      </c>
      <c r="G121" s="244">
        <v>0</v>
      </c>
      <c r="H121" s="244">
        <v>66787900</v>
      </c>
      <c r="I121" s="245" t="s">
        <v>52</v>
      </c>
      <c r="J121" s="242" t="s">
        <v>726</v>
      </c>
    </row>
    <row r="122" spans="1:10" ht="18.75" customHeight="1" outlineLevel="1">
      <c r="A122" s="246"/>
      <c r="B122" s="246"/>
      <c r="C122" s="248"/>
      <c r="D122" s="247"/>
      <c r="E122" s="249" t="s">
        <v>734</v>
      </c>
      <c r="F122" s="250">
        <v>1496720000</v>
      </c>
      <c r="G122" s="250">
        <v>0</v>
      </c>
      <c r="H122" s="250">
        <v>104620900</v>
      </c>
      <c r="I122" s="251"/>
    </row>
    <row r="123" spans="1:10" ht="18.75" customHeight="1" outlineLevel="1">
      <c r="A123" s="246"/>
      <c r="B123" s="246"/>
      <c r="C123" s="248"/>
      <c r="D123" s="247"/>
      <c r="E123" s="248"/>
      <c r="F123" s="252"/>
      <c r="G123" s="253"/>
      <c r="H123" s="253"/>
      <c r="I123" s="251"/>
    </row>
    <row r="124" spans="1:10" ht="18.75" customHeight="1" outlineLevel="1">
      <c r="A124" s="246"/>
      <c r="B124" s="246"/>
      <c r="C124" s="248"/>
      <c r="D124" s="247"/>
      <c r="E124" s="254" t="s">
        <v>565</v>
      </c>
      <c r="F124" s="255">
        <v>1496720000</v>
      </c>
      <c r="G124" s="255">
        <v>0</v>
      </c>
      <c r="H124" s="255">
        <v>104620900</v>
      </c>
      <c r="I124" s="252"/>
    </row>
    <row r="125" spans="1:10" ht="18.75" customHeight="1" outlineLevel="1">
      <c r="A125" s="246"/>
      <c r="B125" s="246"/>
      <c r="C125" s="248"/>
      <c r="D125" s="247"/>
      <c r="E125" s="248"/>
      <c r="F125" s="252"/>
      <c r="G125" s="253"/>
      <c r="H125" s="253"/>
      <c r="I125" s="251"/>
    </row>
    <row r="126" spans="1:10" ht="26.25" customHeight="1">
      <c r="A126" s="234"/>
      <c r="B126" s="234"/>
      <c r="C126" s="234"/>
      <c r="D126" s="234"/>
      <c r="E126" s="235" t="s">
        <v>205</v>
      </c>
      <c r="F126" s="236"/>
      <c r="G126" s="237"/>
      <c r="H126" s="237"/>
      <c r="I126" s="238"/>
    </row>
    <row r="127" spans="1:10" ht="20.25" customHeight="1">
      <c r="A127" s="234"/>
      <c r="B127" s="234"/>
      <c r="C127" s="234"/>
      <c r="D127" s="234"/>
      <c r="E127" s="239" t="s">
        <v>733</v>
      </c>
      <c r="F127" s="236"/>
      <c r="G127" s="237"/>
      <c r="H127" s="237"/>
      <c r="I127" s="238"/>
    </row>
    <row r="128" spans="1:10">
      <c r="A128" s="240">
        <v>31</v>
      </c>
      <c r="B128" s="240" t="s">
        <v>146</v>
      </c>
      <c r="C128" s="242" t="s">
        <v>24</v>
      </c>
      <c r="D128" s="241">
        <v>30485157</v>
      </c>
      <c r="E128" s="242" t="s">
        <v>215</v>
      </c>
      <c r="F128" s="243">
        <v>174010000</v>
      </c>
      <c r="G128" s="244">
        <v>0</v>
      </c>
      <c r="H128" s="244">
        <v>8480000</v>
      </c>
      <c r="I128" s="245" t="s">
        <v>49</v>
      </c>
      <c r="J128" s="242" t="s">
        <v>726</v>
      </c>
    </row>
    <row r="129" spans="1:10">
      <c r="A129" s="240">
        <v>31</v>
      </c>
      <c r="B129" s="240" t="s">
        <v>146</v>
      </c>
      <c r="C129" s="242" t="s">
        <v>24</v>
      </c>
      <c r="D129" s="241">
        <v>30485156</v>
      </c>
      <c r="E129" s="242" t="s">
        <v>217</v>
      </c>
      <c r="F129" s="243">
        <v>82696000</v>
      </c>
      <c r="G129" s="244">
        <v>0</v>
      </c>
      <c r="H129" s="244">
        <v>4030000</v>
      </c>
      <c r="I129" s="245" t="s">
        <v>49</v>
      </c>
      <c r="J129" s="242" t="s">
        <v>726</v>
      </c>
    </row>
    <row r="130" spans="1:10">
      <c r="A130" s="240">
        <v>31</v>
      </c>
      <c r="B130" s="240" t="s">
        <v>146</v>
      </c>
      <c r="C130" s="242" t="s">
        <v>24</v>
      </c>
      <c r="D130" s="241">
        <v>30485115</v>
      </c>
      <c r="E130" s="242" t="s">
        <v>219</v>
      </c>
      <c r="F130" s="243">
        <v>372300000</v>
      </c>
      <c r="G130" s="244">
        <v>0</v>
      </c>
      <c r="H130" s="244">
        <v>18615000</v>
      </c>
      <c r="I130" s="245" t="s">
        <v>49</v>
      </c>
      <c r="J130" s="242" t="s">
        <v>726</v>
      </c>
    </row>
    <row r="131" spans="1:10">
      <c r="A131" s="240">
        <v>31</v>
      </c>
      <c r="B131" s="240" t="s">
        <v>146</v>
      </c>
      <c r="C131" s="242" t="s">
        <v>59</v>
      </c>
      <c r="D131" s="258">
        <v>40008106</v>
      </c>
      <c r="E131" s="242" t="s">
        <v>220</v>
      </c>
      <c r="F131" s="243">
        <v>122440000</v>
      </c>
      <c r="G131" s="244">
        <v>0</v>
      </c>
      <c r="H131" s="244">
        <v>6122000</v>
      </c>
      <c r="I131" s="245" t="s">
        <v>43</v>
      </c>
      <c r="J131" s="242" t="s">
        <v>726</v>
      </c>
    </row>
    <row r="132" spans="1:10">
      <c r="A132" s="240">
        <v>31</v>
      </c>
      <c r="B132" s="240" t="s">
        <v>146</v>
      </c>
      <c r="C132" s="242" t="s">
        <v>24</v>
      </c>
      <c r="D132" s="241">
        <v>30482884</v>
      </c>
      <c r="E132" s="241" t="s">
        <v>221</v>
      </c>
      <c r="F132" s="243">
        <v>100000000</v>
      </c>
      <c r="G132" s="244">
        <v>0</v>
      </c>
      <c r="H132" s="244">
        <v>5000000</v>
      </c>
      <c r="I132" s="245" t="s">
        <v>49</v>
      </c>
      <c r="J132" s="242" t="s">
        <v>726</v>
      </c>
    </row>
    <row r="133" spans="1:10">
      <c r="A133" s="240">
        <v>31</v>
      </c>
      <c r="B133" s="240" t="s">
        <v>146</v>
      </c>
      <c r="C133" s="242" t="s">
        <v>24</v>
      </c>
      <c r="D133" s="241">
        <v>40005972</v>
      </c>
      <c r="E133" s="242" t="s">
        <v>224</v>
      </c>
      <c r="F133" s="243">
        <v>386000000</v>
      </c>
      <c r="G133" s="244">
        <v>0</v>
      </c>
      <c r="H133" s="244">
        <v>10000000</v>
      </c>
      <c r="I133" s="245" t="s">
        <v>52</v>
      </c>
      <c r="J133" s="242" t="s">
        <v>726</v>
      </c>
    </row>
    <row r="134" spans="1:10" ht="18.75" customHeight="1" outlineLevel="1">
      <c r="A134" s="246"/>
      <c r="B134" s="246"/>
      <c r="C134" s="248"/>
      <c r="D134" s="247"/>
      <c r="E134" s="249" t="s">
        <v>734</v>
      </c>
      <c r="F134" s="250">
        <v>1237446000</v>
      </c>
      <c r="G134" s="250">
        <v>0</v>
      </c>
      <c r="H134" s="250">
        <v>52247000</v>
      </c>
      <c r="I134" s="251"/>
    </row>
    <row r="135" spans="1:10" ht="18.75" customHeight="1" outlineLevel="1">
      <c r="A135" s="246"/>
      <c r="B135" s="246"/>
      <c r="C135" s="248"/>
      <c r="D135" s="247"/>
      <c r="E135" s="248"/>
      <c r="F135" s="252"/>
      <c r="G135" s="253"/>
      <c r="H135" s="253"/>
      <c r="I135" s="251"/>
    </row>
    <row r="136" spans="1:10" ht="18.75" customHeight="1" outlineLevel="1">
      <c r="A136" s="246"/>
      <c r="B136" s="246"/>
      <c r="C136" s="248"/>
      <c r="D136" s="247"/>
      <c r="E136" s="254" t="s">
        <v>568</v>
      </c>
      <c r="F136" s="255">
        <v>1237446000</v>
      </c>
      <c r="G136" s="255">
        <v>0</v>
      </c>
      <c r="H136" s="255">
        <v>52247000</v>
      </c>
      <c r="I136" s="252"/>
    </row>
    <row r="137" spans="1:10" ht="18.75" customHeight="1" outlineLevel="1">
      <c r="A137" s="246"/>
      <c r="B137" s="246"/>
      <c r="C137" s="248"/>
      <c r="D137" s="247"/>
      <c r="E137" s="248"/>
      <c r="F137" s="252"/>
      <c r="G137" s="253"/>
      <c r="H137" s="253"/>
      <c r="I137" s="251"/>
    </row>
    <row r="138" spans="1:10" ht="26.25" customHeight="1">
      <c r="A138" s="234"/>
      <c r="B138" s="234"/>
      <c r="C138" s="234"/>
      <c r="D138" s="234"/>
      <c r="E138" s="235" t="s">
        <v>225</v>
      </c>
      <c r="F138" s="236"/>
      <c r="G138" s="237"/>
      <c r="H138" s="237"/>
      <c r="I138" s="238"/>
    </row>
    <row r="139" spans="1:10" ht="20.25" customHeight="1">
      <c r="A139" s="234"/>
      <c r="B139" s="234"/>
      <c r="C139" s="234"/>
      <c r="D139" s="234"/>
      <c r="E139" s="239" t="s">
        <v>733</v>
      </c>
      <c r="F139" s="236"/>
      <c r="G139" s="237"/>
      <c r="H139" s="237"/>
      <c r="I139" s="238"/>
    </row>
    <row r="140" spans="1:10">
      <c r="A140" s="240">
        <v>29</v>
      </c>
      <c r="B140" s="240" t="s">
        <v>146</v>
      </c>
      <c r="C140" s="242" t="s">
        <v>24</v>
      </c>
      <c r="D140" s="241">
        <v>40005739</v>
      </c>
      <c r="E140" s="242" t="s">
        <v>231</v>
      </c>
      <c r="F140" s="243">
        <v>150000000</v>
      </c>
      <c r="G140" s="244">
        <v>0</v>
      </c>
      <c r="H140" s="244">
        <v>7500000</v>
      </c>
      <c r="I140" s="245" t="s">
        <v>52</v>
      </c>
      <c r="J140" s="242" t="s">
        <v>726</v>
      </c>
    </row>
    <row r="141" spans="1:10">
      <c r="A141" s="240">
        <v>29</v>
      </c>
      <c r="B141" s="240" t="s">
        <v>146</v>
      </c>
      <c r="C141" s="242" t="s">
        <v>24</v>
      </c>
      <c r="D141" s="241">
        <v>40004221</v>
      </c>
      <c r="E141" s="242" t="s">
        <v>232</v>
      </c>
      <c r="F141" s="243">
        <v>99000000</v>
      </c>
      <c r="G141" s="244">
        <v>0</v>
      </c>
      <c r="H141" s="244">
        <v>4950000</v>
      </c>
      <c r="I141" s="245" t="s">
        <v>52</v>
      </c>
      <c r="J141" s="242" t="s">
        <v>726</v>
      </c>
    </row>
    <row r="142" spans="1:10">
      <c r="A142" s="240">
        <v>31</v>
      </c>
      <c r="B142" s="240" t="s">
        <v>146</v>
      </c>
      <c r="C142" s="242" t="s">
        <v>24</v>
      </c>
      <c r="D142" s="241">
        <v>40009718</v>
      </c>
      <c r="E142" s="242" t="s">
        <v>729</v>
      </c>
      <c r="F142" s="243">
        <v>1425000000</v>
      </c>
      <c r="G142" s="244">
        <v>0</v>
      </c>
      <c r="H142" s="244">
        <v>71250000</v>
      </c>
      <c r="I142" s="245" t="s">
        <v>52</v>
      </c>
      <c r="J142" s="242" t="s">
        <v>726</v>
      </c>
    </row>
    <row r="143" spans="1:10">
      <c r="A143" s="240">
        <v>31</v>
      </c>
      <c r="B143" s="240" t="s">
        <v>146</v>
      </c>
      <c r="C143" s="242" t="s">
        <v>24</v>
      </c>
      <c r="D143" s="241">
        <v>40005778</v>
      </c>
      <c r="E143" s="242" t="s">
        <v>233</v>
      </c>
      <c r="F143" s="243">
        <v>130000000</v>
      </c>
      <c r="G143" s="244">
        <v>0</v>
      </c>
      <c r="H143" s="244">
        <v>6500000</v>
      </c>
      <c r="I143" s="245" t="s">
        <v>52</v>
      </c>
      <c r="J143" s="242" t="s">
        <v>726</v>
      </c>
    </row>
    <row r="144" spans="1:10" ht="18.75" customHeight="1" outlineLevel="1">
      <c r="A144" s="246"/>
      <c r="B144" s="246"/>
      <c r="C144" s="248"/>
      <c r="D144" s="247"/>
      <c r="E144" s="249" t="s">
        <v>734</v>
      </c>
      <c r="F144" s="250">
        <v>1804000000</v>
      </c>
      <c r="G144" s="250">
        <v>0</v>
      </c>
      <c r="H144" s="250">
        <v>90200000</v>
      </c>
      <c r="I144" s="251"/>
    </row>
    <row r="145" spans="1:10" ht="18.75" customHeight="1" outlineLevel="1">
      <c r="A145" s="246"/>
      <c r="B145" s="246"/>
      <c r="C145" s="248"/>
      <c r="D145" s="247"/>
      <c r="E145" s="248"/>
      <c r="F145" s="252"/>
      <c r="G145" s="253"/>
      <c r="H145" s="253"/>
      <c r="I145" s="251"/>
    </row>
    <row r="146" spans="1:10" ht="18.75" customHeight="1" outlineLevel="1">
      <c r="A146" s="246"/>
      <c r="B146" s="246"/>
      <c r="C146" s="248"/>
      <c r="D146" s="247"/>
      <c r="E146" s="254" t="s">
        <v>570</v>
      </c>
      <c r="F146" s="255">
        <v>1804000000</v>
      </c>
      <c r="G146" s="255">
        <v>0</v>
      </c>
      <c r="H146" s="255">
        <v>90200000</v>
      </c>
      <c r="I146" s="252"/>
    </row>
    <row r="147" spans="1:10" ht="18.75" customHeight="1" outlineLevel="1">
      <c r="A147" s="246"/>
      <c r="B147" s="246"/>
      <c r="C147" s="248"/>
      <c r="D147" s="247"/>
      <c r="E147" s="248"/>
      <c r="F147" s="252"/>
      <c r="G147" s="253"/>
      <c r="H147" s="253"/>
      <c r="I147" s="251"/>
    </row>
    <row r="148" spans="1:10" ht="26.25" customHeight="1">
      <c r="A148" s="234"/>
      <c r="B148" s="234"/>
      <c r="C148" s="234"/>
      <c r="D148" s="234"/>
      <c r="E148" s="235" t="s">
        <v>234</v>
      </c>
      <c r="F148" s="236"/>
      <c r="G148" s="237"/>
      <c r="H148" s="237"/>
      <c r="I148" s="238"/>
    </row>
    <row r="149" spans="1:10" ht="20.25" customHeight="1">
      <c r="A149" s="234"/>
      <c r="B149" s="234"/>
      <c r="C149" s="234"/>
      <c r="D149" s="234"/>
      <c r="E149" s="239" t="s">
        <v>733</v>
      </c>
      <c r="F149" s="236"/>
      <c r="G149" s="237"/>
      <c r="H149" s="237"/>
      <c r="I149" s="238"/>
    </row>
    <row r="150" spans="1:10">
      <c r="A150" s="240">
        <v>31</v>
      </c>
      <c r="B150" s="240" t="s">
        <v>146</v>
      </c>
      <c r="C150" s="242" t="s">
        <v>59</v>
      </c>
      <c r="D150" s="241">
        <v>30125824</v>
      </c>
      <c r="E150" s="242" t="s">
        <v>239</v>
      </c>
      <c r="F150" s="243">
        <v>137650000</v>
      </c>
      <c r="G150" s="244">
        <v>0</v>
      </c>
      <c r="H150" s="244">
        <v>46750000</v>
      </c>
      <c r="I150" s="245" t="s">
        <v>43</v>
      </c>
      <c r="J150" s="242" t="s">
        <v>726</v>
      </c>
    </row>
    <row r="151" spans="1:10">
      <c r="A151" s="240">
        <v>31</v>
      </c>
      <c r="B151" s="240" t="s">
        <v>146</v>
      </c>
      <c r="C151" s="242" t="s">
        <v>24</v>
      </c>
      <c r="D151" s="241">
        <v>30422722</v>
      </c>
      <c r="E151" s="242" t="s">
        <v>240</v>
      </c>
      <c r="F151" s="243">
        <v>432960000</v>
      </c>
      <c r="G151" s="244">
        <v>0</v>
      </c>
      <c r="H151" s="244">
        <v>100000000</v>
      </c>
      <c r="I151" s="245" t="s">
        <v>49</v>
      </c>
      <c r="J151" s="242" t="s">
        <v>726</v>
      </c>
    </row>
    <row r="152" spans="1:10">
      <c r="A152" s="240">
        <v>31</v>
      </c>
      <c r="B152" s="240" t="s">
        <v>146</v>
      </c>
      <c r="C152" s="242" t="s">
        <v>24</v>
      </c>
      <c r="D152" s="241">
        <v>30182972</v>
      </c>
      <c r="E152" s="242" t="s">
        <v>243</v>
      </c>
      <c r="F152" s="243">
        <v>2676584000</v>
      </c>
      <c r="G152" s="244">
        <v>0</v>
      </c>
      <c r="H152" s="244">
        <v>317719209</v>
      </c>
      <c r="I152" s="245" t="s">
        <v>49</v>
      </c>
      <c r="J152" s="242" t="s">
        <v>726</v>
      </c>
    </row>
    <row r="153" spans="1:10">
      <c r="A153" s="240">
        <v>31</v>
      </c>
      <c r="B153" s="240" t="s">
        <v>146</v>
      </c>
      <c r="C153" s="242" t="s">
        <v>24</v>
      </c>
      <c r="D153" s="241">
        <v>30485348</v>
      </c>
      <c r="E153" s="242" t="s">
        <v>244</v>
      </c>
      <c r="F153" s="243">
        <v>921000000</v>
      </c>
      <c r="G153" s="244">
        <v>0</v>
      </c>
      <c r="H153" s="244">
        <v>150000000</v>
      </c>
      <c r="I153" s="245" t="s">
        <v>49</v>
      </c>
      <c r="J153" s="242" t="s">
        <v>726</v>
      </c>
    </row>
    <row r="154" spans="1:10" ht="18.75" customHeight="1" outlineLevel="1">
      <c r="A154" s="246"/>
      <c r="B154" s="246"/>
      <c r="C154" s="248"/>
      <c r="D154" s="247"/>
      <c r="E154" s="249" t="s">
        <v>734</v>
      </c>
      <c r="F154" s="250">
        <v>4168194000</v>
      </c>
      <c r="G154" s="250">
        <v>0</v>
      </c>
      <c r="H154" s="250">
        <v>614469209</v>
      </c>
      <c r="I154" s="251"/>
    </row>
    <row r="155" spans="1:10" ht="18.75" customHeight="1" outlineLevel="1">
      <c r="A155" s="246"/>
      <c r="B155" s="246"/>
      <c r="C155" s="248"/>
      <c r="D155" s="247"/>
      <c r="E155" s="248"/>
      <c r="F155" s="252"/>
      <c r="G155" s="253"/>
      <c r="H155" s="253"/>
      <c r="I155" s="251"/>
    </row>
    <row r="156" spans="1:10" ht="18.75" customHeight="1" outlineLevel="1">
      <c r="A156" s="246"/>
      <c r="B156" s="246"/>
      <c r="C156" s="248"/>
      <c r="D156" s="247"/>
      <c r="E156" s="254" t="s">
        <v>572</v>
      </c>
      <c r="F156" s="255">
        <v>4168194000</v>
      </c>
      <c r="G156" s="255">
        <v>0</v>
      </c>
      <c r="H156" s="255">
        <v>614469209</v>
      </c>
      <c r="I156" s="252"/>
    </row>
    <row r="157" spans="1:10" ht="18.75" customHeight="1" outlineLevel="1">
      <c r="A157" s="246"/>
      <c r="B157" s="246"/>
      <c r="C157" s="248"/>
      <c r="D157" s="247"/>
      <c r="E157" s="248"/>
      <c r="F157" s="252"/>
      <c r="G157" s="253"/>
      <c r="H157" s="253"/>
      <c r="I157" s="251"/>
    </row>
    <row r="158" spans="1:10" ht="26.25" customHeight="1">
      <c r="A158" s="234"/>
      <c r="B158" s="234"/>
      <c r="C158" s="234"/>
      <c r="D158" s="234"/>
      <c r="E158" s="235" t="s">
        <v>247</v>
      </c>
      <c r="F158" s="236"/>
      <c r="G158" s="237"/>
      <c r="H158" s="237"/>
      <c r="I158" s="238"/>
    </row>
    <row r="159" spans="1:10" ht="20.25" customHeight="1">
      <c r="A159" s="234"/>
      <c r="B159" s="234"/>
      <c r="C159" s="234"/>
      <c r="D159" s="234"/>
      <c r="E159" s="239" t="s">
        <v>733</v>
      </c>
      <c r="F159" s="236"/>
      <c r="G159" s="237"/>
      <c r="H159" s="237"/>
      <c r="I159" s="238"/>
    </row>
    <row r="160" spans="1:10">
      <c r="A160" s="240">
        <v>31</v>
      </c>
      <c r="B160" s="240" t="s">
        <v>146</v>
      </c>
      <c r="C160" s="242" t="s">
        <v>24</v>
      </c>
      <c r="D160" s="241">
        <v>30134234</v>
      </c>
      <c r="E160" s="242" t="s">
        <v>250</v>
      </c>
      <c r="F160" s="243">
        <v>695058000</v>
      </c>
      <c r="G160" s="244">
        <v>0</v>
      </c>
      <c r="H160" s="244">
        <v>250000000</v>
      </c>
      <c r="I160" s="245" t="s">
        <v>43</v>
      </c>
      <c r="J160" s="242" t="s">
        <v>726</v>
      </c>
    </row>
    <row r="161" spans="1:10">
      <c r="A161" s="240">
        <v>31</v>
      </c>
      <c r="B161" s="240" t="s">
        <v>146</v>
      </c>
      <c r="C161" s="242" t="s">
        <v>24</v>
      </c>
      <c r="D161" s="241">
        <v>30395422</v>
      </c>
      <c r="E161" s="242" t="s">
        <v>252</v>
      </c>
      <c r="F161" s="243">
        <v>346499000</v>
      </c>
      <c r="G161" s="244">
        <v>0</v>
      </c>
      <c r="H161" s="244">
        <v>200000000</v>
      </c>
      <c r="I161" s="245" t="s">
        <v>49</v>
      </c>
      <c r="J161" s="242" t="s">
        <v>726</v>
      </c>
    </row>
    <row r="162" spans="1:10">
      <c r="A162" s="240">
        <v>31</v>
      </c>
      <c r="B162" s="240" t="s">
        <v>146</v>
      </c>
      <c r="C162" s="242" t="s">
        <v>59</v>
      </c>
      <c r="D162" s="241">
        <v>30399945</v>
      </c>
      <c r="E162" s="242" t="s">
        <v>253</v>
      </c>
      <c r="F162" s="243">
        <v>50000000</v>
      </c>
      <c r="G162" s="244">
        <v>0</v>
      </c>
      <c r="H162" s="244">
        <v>15041000</v>
      </c>
      <c r="I162" s="245" t="s">
        <v>94</v>
      </c>
      <c r="J162" s="242" t="s">
        <v>726</v>
      </c>
    </row>
    <row r="163" spans="1:10">
      <c r="A163" s="240">
        <v>29</v>
      </c>
      <c r="B163" s="240" t="s">
        <v>146</v>
      </c>
      <c r="C163" s="242" t="s">
        <v>24</v>
      </c>
      <c r="D163" s="241">
        <v>40007939</v>
      </c>
      <c r="E163" s="242" t="s">
        <v>254</v>
      </c>
      <c r="F163" s="243">
        <v>902723000</v>
      </c>
      <c r="G163" s="244">
        <v>0</v>
      </c>
      <c r="H163" s="244">
        <v>153214000</v>
      </c>
      <c r="I163" s="245" t="s">
        <v>52</v>
      </c>
      <c r="J163" s="242" t="s">
        <v>726</v>
      </c>
    </row>
    <row r="164" spans="1:10">
      <c r="A164" s="240">
        <v>31</v>
      </c>
      <c r="B164" s="240" t="s">
        <v>146</v>
      </c>
      <c r="C164" s="242" t="s">
        <v>24</v>
      </c>
      <c r="D164" s="241">
        <v>40005800</v>
      </c>
      <c r="E164" s="242" t="s">
        <v>255</v>
      </c>
      <c r="F164" s="243">
        <v>459643000</v>
      </c>
      <c r="G164" s="244">
        <v>0</v>
      </c>
      <c r="H164" s="244">
        <v>22982150</v>
      </c>
      <c r="I164" s="245" t="s">
        <v>49</v>
      </c>
      <c r="J164" s="242" t="s">
        <v>726</v>
      </c>
    </row>
    <row r="165" spans="1:10" ht="18.75" customHeight="1" outlineLevel="1">
      <c r="A165" s="246"/>
      <c r="B165" s="246"/>
      <c r="C165" s="248"/>
      <c r="D165" s="247"/>
      <c r="E165" s="249" t="s">
        <v>734</v>
      </c>
      <c r="F165" s="250">
        <v>2453923000</v>
      </c>
      <c r="G165" s="250">
        <v>0</v>
      </c>
      <c r="H165" s="250">
        <v>641237150</v>
      </c>
      <c r="I165" s="251"/>
    </row>
    <row r="166" spans="1:10" ht="18.75" customHeight="1" outlineLevel="1">
      <c r="A166" s="246"/>
      <c r="B166" s="246"/>
      <c r="C166" s="248"/>
      <c r="D166" s="247"/>
      <c r="E166" s="248"/>
      <c r="F166" s="252"/>
      <c r="G166" s="253"/>
      <c r="H166" s="253"/>
      <c r="I166" s="251"/>
    </row>
    <row r="167" spans="1:10" ht="18.75" customHeight="1" outlineLevel="1">
      <c r="A167" s="246"/>
      <c r="B167" s="246"/>
      <c r="C167" s="248"/>
      <c r="D167" s="247"/>
      <c r="E167" s="254" t="s">
        <v>574</v>
      </c>
      <c r="F167" s="255">
        <v>2453923000</v>
      </c>
      <c r="G167" s="255">
        <v>0</v>
      </c>
      <c r="H167" s="255">
        <v>641237150</v>
      </c>
      <c r="I167" s="252"/>
    </row>
    <row r="168" spans="1:10" ht="18.75" customHeight="1" outlineLevel="1">
      <c r="A168" s="246"/>
      <c r="B168" s="246"/>
      <c r="C168" s="248"/>
      <c r="D168" s="247"/>
      <c r="E168" s="248"/>
      <c r="F168" s="252"/>
      <c r="G168" s="253"/>
      <c r="H168" s="253"/>
      <c r="I168" s="251"/>
    </row>
    <row r="169" spans="1:10" ht="26.25" customHeight="1">
      <c r="A169" s="234"/>
      <c r="B169" s="234"/>
      <c r="C169" s="234"/>
      <c r="D169" s="234"/>
      <c r="E169" s="235" t="s">
        <v>738</v>
      </c>
      <c r="F169" s="236"/>
      <c r="G169" s="237"/>
      <c r="H169" s="237"/>
      <c r="I169" s="238"/>
    </row>
    <row r="170" spans="1:10" ht="20.25" customHeight="1">
      <c r="A170" s="234"/>
      <c r="B170" s="234"/>
      <c r="C170" s="234"/>
      <c r="D170" s="234"/>
      <c r="E170" s="239" t="s">
        <v>733</v>
      </c>
      <c r="F170" s="236"/>
      <c r="G170" s="237"/>
      <c r="H170" s="237"/>
      <c r="I170" s="238"/>
    </row>
    <row r="171" spans="1:10">
      <c r="A171" s="240">
        <v>31</v>
      </c>
      <c r="B171" s="240" t="s">
        <v>146</v>
      </c>
      <c r="C171" s="242" t="s">
        <v>24</v>
      </c>
      <c r="D171" s="241">
        <v>30436172</v>
      </c>
      <c r="E171" s="242" t="s">
        <v>259</v>
      </c>
      <c r="F171" s="243">
        <v>1350228000</v>
      </c>
      <c r="G171" s="244">
        <v>0</v>
      </c>
      <c r="H171" s="244">
        <v>13107208</v>
      </c>
      <c r="I171" s="245" t="s">
        <v>49</v>
      </c>
      <c r="J171" s="242" t="s">
        <v>726</v>
      </c>
    </row>
    <row r="172" spans="1:10">
      <c r="A172" s="240">
        <v>31</v>
      </c>
      <c r="B172" s="240" t="s">
        <v>146</v>
      </c>
      <c r="C172" s="242" t="s">
        <v>59</v>
      </c>
      <c r="D172" s="241">
        <v>30406324</v>
      </c>
      <c r="E172" s="242" t="s">
        <v>266</v>
      </c>
      <c r="F172" s="243">
        <v>38000000</v>
      </c>
      <c r="G172" s="244">
        <v>0</v>
      </c>
      <c r="H172" s="244">
        <v>2028900</v>
      </c>
      <c r="I172" s="245" t="s">
        <v>49</v>
      </c>
      <c r="J172" s="242" t="s">
        <v>726</v>
      </c>
    </row>
    <row r="173" spans="1:10">
      <c r="A173" s="240">
        <v>31</v>
      </c>
      <c r="B173" s="240" t="s">
        <v>146</v>
      </c>
      <c r="C173" s="242" t="s">
        <v>24</v>
      </c>
      <c r="D173" s="241">
        <v>40005694</v>
      </c>
      <c r="E173" s="242" t="s">
        <v>267</v>
      </c>
      <c r="F173" s="243">
        <v>161500000</v>
      </c>
      <c r="G173" s="244">
        <v>0</v>
      </c>
      <c r="H173" s="244">
        <v>8075000</v>
      </c>
      <c r="I173" s="245" t="s">
        <v>52</v>
      </c>
      <c r="J173" s="242" t="s">
        <v>726</v>
      </c>
    </row>
    <row r="174" spans="1:10">
      <c r="A174" s="240">
        <v>31</v>
      </c>
      <c r="B174" s="240" t="s">
        <v>146</v>
      </c>
      <c r="C174" s="242" t="s">
        <v>24</v>
      </c>
      <c r="D174" s="241">
        <v>30485331</v>
      </c>
      <c r="E174" s="242" t="s">
        <v>269</v>
      </c>
      <c r="F174" s="243">
        <v>1000000000</v>
      </c>
      <c r="G174" s="244">
        <v>0</v>
      </c>
      <c r="H174" s="244">
        <v>10000000</v>
      </c>
      <c r="I174" s="245" t="s">
        <v>52</v>
      </c>
      <c r="J174" s="242" t="s">
        <v>726</v>
      </c>
    </row>
    <row r="175" spans="1:10">
      <c r="A175" s="240">
        <v>31</v>
      </c>
      <c r="B175" s="240" t="s">
        <v>146</v>
      </c>
      <c r="C175" s="242" t="s">
        <v>59</v>
      </c>
      <c r="D175" s="241">
        <v>30087304</v>
      </c>
      <c r="E175" s="242" t="s">
        <v>270</v>
      </c>
      <c r="F175" s="243">
        <v>18000000</v>
      </c>
      <c r="G175" s="244">
        <v>0</v>
      </c>
      <c r="H175" s="244">
        <v>900000</v>
      </c>
      <c r="I175" s="245" t="s">
        <v>49</v>
      </c>
      <c r="J175" s="242" t="s">
        <v>726</v>
      </c>
    </row>
    <row r="176" spans="1:10" ht="18.75" customHeight="1" outlineLevel="1">
      <c r="A176" s="246"/>
      <c r="B176" s="246"/>
      <c r="C176" s="248"/>
      <c r="D176" s="247"/>
      <c r="E176" s="249" t="s">
        <v>734</v>
      </c>
      <c r="F176" s="250">
        <v>2567728000</v>
      </c>
      <c r="G176" s="250">
        <v>0</v>
      </c>
      <c r="H176" s="250">
        <v>34111108</v>
      </c>
      <c r="I176" s="251"/>
    </row>
    <row r="177" spans="1:10" ht="18.75" customHeight="1" outlineLevel="1">
      <c r="A177" s="246"/>
      <c r="B177" s="246"/>
      <c r="C177" s="248"/>
      <c r="D177" s="247"/>
      <c r="E177" s="248"/>
      <c r="F177" s="252"/>
      <c r="G177" s="253"/>
      <c r="H177" s="253"/>
      <c r="I177" s="251"/>
    </row>
    <row r="178" spans="1:10" ht="18.75" customHeight="1" outlineLevel="1">
      <c r="A178" s="246"/>
      <c r="B178" s="246"/>
      <c r="C178" s="248"/>
      <c r="D178" s="247"/>
      <c r="E178" s="254" t="s">
        <v>739</v>
      </c>
      <c r="F178" s="255">
        <v>2567728000</v>
      </c>
      <c r="G178" s="255">
        <v>0</v>
      </c>
      <c r="H178" s="255">
        <v>34111108</v>
      </c>
      <c r="I178" s="252"/>
    </row>
    <row r="179" spans="1:10" ht="18.75" customHeight="1" outlineLevel="1">
      <c r="A179" s="246"/>
      <c r="B179" s="246"/>
      <c r="C179" s="248"/>
      <c r="D179" s="247"/>
      <c r="E179" s="248"/>
      <c r="F179" s="252"/>
      <c r="G179" s="253"/>
      <c r="H179" s="253"/>
      <c r="I179" s="251"/>
    </row>
    <row r="180" spans="1:10" ht="26.25" customHeight="1">
      <c r="A180" s="234"/>
      <c r="B180" s="234"/>
      <c r="C180" s="234"/>
      <c r="D180" s="234"/>
      <c r="E180" s="235" t="s">
        <v>123</v>
      </c>
      <c r="F180" s="236"/>
      <c r="G180" s="237"/>
      <c r="H180" s="237"/>
      <c r="I180" s="238"/>
    </row>
    <row r="181" spans="1:10" ht="20.25" customHeight="1">
      <c r="A181" s="234"/>
      <c r="B181" s="234"/>
      <c r="C181" s="234"/>
      <c r="D181" s="234"/>
      <c r="E181" s="239" t="s">
        <v>733</v>
      </c>
      <c r="F181" s="236"/>
      <c r="G181" s="237"/>
      <c r="H181" s="237"/>
      <c r="I181" s="238"/>
    </row>
    <row r="182" spans="1:10">
      <c r="A182" s="240">
        <v>31</v>
      </c>
      <c r="B182" s="240" t="s">
        <v>146</v>
      </c>
      <c r="C182" s="242" t="s">
        <v>24</v>
      </c>
      <c r="D182" s="241">
        <v>30384027</v>
      </c>
      <c r="E182" s="242" t="s">
        <v>285</v>
      </c>
      <c r="F182" s="243">
        <v>7904309000</v>
      </c>
      <c r="G182" s="244">
        <v>0</v>
      </c>
      <c r="H182" s="244">
        <v>102310000</v>
      </c>
      <c r="I182" s="245" t="s">
        <v>43</v>
      </c>
      <c r="J182" s="242" t="s">
        <v>726</v>
      </c>
    </row>
    <row r="183" spans="1:10">
      <c r="A183" s="240">
        <v>31</v>
      </c>
      <c r="B183" s="240" t="s">
        <v>146</v>
      </c>
      <c r="C183" s="242" t="s">
        <v>59</v>
      </c>
      <c r="D183" s="241">
        <v>30437675</v>
      </c>
      <c r="E183" s="242" t="s">
        <v>286</v>
      </c>
      <c r="F183" s="243">
        <v>562607000</v>
      </c>
      <c r="G183" s="244">
        <v>0</v>
      </c>
      <c r="H183" s="244">
        <v>52910000</v>
      </c>
      <c r="I183" s="245" t="s">
        <v>49</v>
      </c>
      <c r="J183" s="242" t="s">
        <v>726</v>
      </c>
    </row>
    <row r="184" spans="1:10">
      <c r="A184" s="240">
        <v>31</v>
      </c>
      <c r="B184" s="240" t="s">
        <v>146</v>
      </c>
      <c r="C184" s="242" t="s">
        <v>59</v>
      </c>
      <c r="D184" s="241">
        <v>30105246</v>
      </c>
      <c r="E184" s="242" t="s">
        <v>730</v>
      </c>
      <c r="F184" s="243">
        <v>109037000</v>
      </c>
      <c r="G184" s="244">
        <v>0</v>
      </c>
      <c r="H184" s="244">
        <v>21000000</v>
      </c>
      <c r="I184" s="245" t="s">
        <v>52</v>
      </c>
      <c r="J184" s="242" t="s">
        <v>726</v>
      </c>
    </row>
    <row r="185" spans="1:10" ht="18.75" customHeight="1" outlineLevel="1">
      <c r="A185" s="246"/>
      <c r="B185" s="246"/>
      <c r="C185" s="248"/>
      <c r="D185" s="247"/>
      <c r="E185" s="249" t="s">
        <v>734</v>
      </c>
      <c r="F185" s="259">
        <v>8575953000</v>
      </c>
      <c r="G185" s="259">
        <v>0</v>
      </c>
      <c r="H185" s="259">
        <v>176220000</v>
      </c>
      <c r="I185" s="251"/>
      <c r="J185" s="256"/>
    </row>
    <row r="186" spans="1:10" ht="18.75" customHeight="1" outlineLevel="1">
      <c r="A186" s="246"/>
      <c r="B186" s="246"/>
      <c r="C186" s="248"/>
      <c r="D186" s="247"/>
      <c r="E186" s="248"/>
      <c r="F186" s="252"/>
      <c r="G186" s="253"/>
      <c r="H186" s="253"/>
      <c r="I186" s="251"/>
      <c r="J186" s="256"/>
    </row>
    <row r="187" spans="1:10" ht="18.75" customHeight="1" outlineLevel="1">
      <c r="A187" s="246"/>
      <c r="B187" s="246"/>
      <c r="C187" s="248"/>
      <c r="D187" s="247"/>
      <c r="E187" s="254" t="s">
        <v>143</v>
      </c>
      <c r="F187" s="255">
        <v>8575953000</v>
      </c>
      <c r="G187" s="255">
        <v>0</v>
      </c>
      <c r="H187" s="255">
        <v>176220000</v>
      </c>
      <c r="I187" s="252"/>
    </row>
    <row r="188" spans="1:10" ht="18.75" customHeight="1" outlineLevel="1">
      <c r="A188" s="246"/>
      <c r="B188" s="246"/>
      <c r="C188" s="248"/>
      <c r="D188" s="247"/>
      <c r="E188" s="248"/>
      <c r="F188" s="252"/>
      <c r="G188" s="253"/>
      <c r="H188" s="253"/>
      <c r="I188" s="251"/>
      <c r="J188" s="256"/>
    </row>
    <row r="189" spans="1:10" ht="18.75" customHeight="1" outlineLevel="1">
      <c r="A189" s="246"/>
      <c r="B189" s="246"/>
      <c r="C189" s="248"/>
      <c r="D189" s="247"/>
      <c r="E189" s="254" t="s">
        <v>287</v>
      </c>
      <c r="F189" s="255">
        <v>33260412085</v>
      </c>
      <c r="G189" s="255">
        <v>0</v>
      </c>
      <c r="H189" s="255">
        <v>4333800698</v>
      </c>
      <c r="I189" s="251"/>
      <c r="J189" s="256"/>
    </row>
    <row r="190" spans="1:10" ht="18.75" customHeight="1" outlineLevel="1">
      <c r="A190" s="246"/>
      <c r="B190" s="246"/>
      <c r="C190" s="248"/>
      <c r="D190" s="247"/>
      <c r="E190" s="248"/>
      <c r="F190" s="252"/>
      <c r="G190" s="253"/>
      <c r="H190" s="253"/>
      <c r="I190" s="251"/>
      <c r="J190" s="256"/>
    </row>
    <row r="191" spans="1:10" ht="26.25" customHeight="1">
      <c r="A191" s="234"/>
      <c r="B191" s="234"/>
      <c r="C191" s="234"/>
      <c r="D191" s="234"/>
      <c r="E191" s="235" t="s">
        <v>288</v>
      </c>
      <c r="F191" s="236"/>
      <c r="G191" s="237"/>
      <c r="H191" s="237"/>
      <c r="I191" s="238"/>
    </row>
    <row r="192" spans="1:10" ht="20.25" customHeight="1">
      <c r="A192" s="234"/>
      <c r="B192" s="234"/>
      <c r="C192" s="234"/>
      <c r="D192" s="234"/>
      <c r="E192" s="239" t="s">
        <v>733</v>
      </c>
      <c r="F192" s="236"/>
      <c r="G192" s="237"/>
      <c r="H192" s="237"/>
      <c r="I192" s="238"/>
    </row>
    <row r="193" spans="1:10">
      <c r="A193" s="240">
        <v>31</v>
      </c>
      <c r="B193" s="240" t="s">
        <v>289</v>
      </c>
      <c r="C193" s="242" t="s">
        <v>24</v>
      </c>
      <c r="D193" s="241">
        <v>30471852</v>
      </c>
      <c r="E193" s="242" t="s">
        <v>297</v>
      </c>
      <c r="F193" s="243">
        <v>697235000</v>
      </c>
      <c r="G193" s="244">
        <v>0</v>
      </c>
      <c r="H193" s="244">
        <v>47766597</v>
      </c>
      <c r="I193" s="245" t="s">
        <v>49</v>
      </c>
      <c r="J193" s="242" t="s">
        <v>726</v>
      </c>
    </row>
    <row r="194" spans="1:10">
      <c r="A194" s="240">
        <v>31</v>
      </c>
      <c r="B194" s="240" t="s">
        <v>289</v>
      </c>
      <c r="C194" s="242" t="s">
        <v>24</v>
      </c>
      <c r="D194" s="241">
        <v>30485368</v>
      </c>
      <c r="E194" s="242" t="s">
        <v>298</v>
      </c>
      <c r="F194" s="243">
        <v>101500000</v>
      </c>
      <c r="G194" s="244">
        <v>0</v>
      </c>
      <c r="H194" s="244">
        <v>24648420</v>
      </c>
      <c r="I194" s="245" t="s">
        <v>49</v>
      </c>
      <c r="J194" s="242" t="s">
        <v>726</v>
      </c>
    </row>
    <row r="195" spans="1:10">
      <c r="A195" s="240">
        <v>31</v>
      </c>
      <c r="B195" s="240" t="s">
        <v>289</v>
      </c>
      <c r="C195" s="242" t="s">
        <v>24</v>
      </c>
      <c r="D195" s="241">
        <v>30116708</v>
      </c>
      <c r="E195" s="242" t="s">
        <v>299</v>
      </c>
      <c r="F195" s="243">
        <v>566649000</v>
      </c>
      <c r="G195" s="244">
        <v>0</v>
      </c>
      <c r="H195" s="244">
        <v>34997350</v>
      </c>
      <c r="I195" s="245" t="s">
        <v>43</v>
      </c>
      <c r="J195" s="242" t="s">
        <v>726</v>
      </c>
    </row>
    <row r="196" spans="1:10">
      <c r="A196" s="240">
        <v>31</v>
      </c>
      <c r="B196" s="240" t="s">
        <v>289</v>
      </c>
      <c r="C196" s="242" t="s">
        <v>24</v>
      </c>
      <c r="D196" s="241">
        <v>40001823</v>
      </c>
      <c r="E196" s="242" t="s">
        <v>300</v>
      </c>
      <c r="F196" s="243">
        <v>150000000</v>
      </c>
      <c r="G196" s="244">
        <v>0</v>
      </c>
      <c r="H196" s="244">
        <v>22500000</v>
      </c>
      <c r="I196" s="245" t="s">
        <v>49</v>
      </c>
      <c r="J196" s="242" t="s">
        <v>726</v>
      </c>
    </row>
    <row r="197" spans="1:10">
      <c r="A197" s="240">
        <v>31</v>
      </c>
      <c r="B197" s="240" t="s">
        <v>289</v>
      </c>
      <c r="C197" s="242" t="s">
        <v>24</v>
      </c>
      <c r="D197" s="241">
        <v>30035122</v>
      </c>
      <c r="E197" s="242" t="s">
        <v>301</v>
      </c>
      <c r="F197" s="243">
        <v>226999000</v>
      </c>
      <c r="G197" s="244">
        <v>0</v>
      </c>
      <c r="H197" s="244">
        <v>14049850</v>
      </c>
      <c r="I197" s="245" t="s">
        <v>49</v>
      </c>
      <c r="J197" s="242" t="s">
        <v>726</v>
      </c>
    </row>
    <row r="198" spans="1:10">
      <c r="A198" s="240">
        <v>31</v>
      </c>
      <c r="B198" s="240" t="s">
        <v>289</v>
      </c>
      <c r="C198" s="242" t="s">
        <v>24</v>
      </c>
      <c r="D198" s="241">
        <v>30109898</v>
      </c>
      <c r="E198" s="242" t="s">
        <v>302</v>
      </c>
      <c r="F198" s="243">
        <v>624015000</v>
      </c>
      <c r="G198" s="244">
        <v>0</v>
      </c>
      <c r="H198" s="244">
        <v>68602250</v>
      </c>
      <c r="I198" s="245" t="s">
        <v>43</v>
      </c>
      <c r="J198" s="242" t="s">
        <v>726</v>
      </c>
    </row>
    <row r="199" spans="1:10" ht="18.75" customHeight="1" outlineLevel="1">
      <c r="A199" s="246"/>
      <c r="B199" s="246"/>
      <c r="C199" s="248"/>
      <c r="D199" s="247"/>
      <c r="E199" s="249" t="s">
        <v>734</v>
      </c>
      <c r="F199" s="250">
        <v>2366398000</v>
      </c>
      <c r="G199" s="250">
        <v>0</v>
      </c>
      <c r="H199" s="250">
        <v>212564467</v>
      </c>
      <c r="I199" s="251"/>
    </row>
    <row r="200" spans="1:10" ht="18.75" customHeight="1" outlineLevel="1">
      <c r="A200" s="246"/>
      <c r="B200" s="246"/>
      <c r="C200" s="248"/>
      <c r="D200" s="247"/>
      <c r="E200" s="248"/>
      <c r="F200" s="252"/>
      <c r="G200" s="253"/>
      <c r="H200" s="253"/>
      <c r="I200" s="251"/>
    </row>
    <row r="201" spans="1:10" ht="18.75" customHeight="1" outlineLevel="1">
      <c r="A201" s="246"/>
      <c r="B201" s="246"/>
      <c r="C201" s="248"/>
      <c r="D201" s="247"/>
      <c r="E201" s="254" t="s">
        <v>580</v>
      </c>
      <c r="F201" s="255">
        <v>2366398000</v>
      </c>
      <c r="G201" s="255">
        <v>0</v>
      </c>
      <c r="H201" s="255">
        <v>212564467</v>
      </c>
      <c r="I201" s="252"/>
    </row>
    <row r="202" spans="1:10" ht="18.75" customHeight="1" outlineLevel="1">
      <c r="A202" s="246"/>
      <c r="B202" s="246"/>
      <c r="C202" s="248"/>
      <c r="D202" s="247"/>
      <c r="E202" s="248"/>
      <c r="F202" s="252"/>
      <c r="G202" s="253"/>
      <c r="H202" s="253"/>
      <c r="I202" s="251"/>
    </row>
    <row r="203" spans="1:10" ht="26.25" customHeight="1">
      <c r="A203" s="234"/>
      <c r="B203" s="234"/>
      <c r="C203" s="234"/>
      <c r="D203" s="234"/>
      <c r="E203" s="235" t="s">
        <v>335</v>
      </c>
      <c r="F203" s="236"/>
      <c r="G203" s="237"/>
      <c r="H203" s="237"/>
      <c r="I203" s="238"/>
    </row>
    <row r="204" spans="1:10" ht="20.25" customHeight="1">
      <c r="A204" s="234"/>
      <c r="B204" s="234"/>
      <c r="C204" s="234"/>
      <c r="D204" s="234"/>
      <c r="E204" s="239" t="s">
        <v>733</v>
      </c>
      <c r="F204" s="236"/>
      <c r="G204" s="237"/>
      <c r="H204" s="237"/>
      <c r="I204" s="238"/>
    </row>
    <row r="205" spans="1:10">
      <c r="A205" s="240">
        <v>31</v>
      </c>
      <c r="B205" s="240" t="s">
        <v>289</v>
      </c>
      <c r="C205" s="242" t="s">
        <v>59</v>
      </c>
      <c r="D205" s="241">
        <v>40001662</v>
      </c>
      <c r="E205" s="242" t="s">
        <v>344</v>
      </c>
      <c r="F205" s="243">
        <v>20999000</v>
      </c>
      <c r="G205" s="244">
        <v>0</v>
      </c>
      <c r="H205" s="244">
        <v>1049950</v>
      </c>
      <c r="I205" s="245" t="s">
        <v>43</v>
      </c>
      <c r="J205" s="242" t="s">
        <v>726</v>
      </c>
    </row>
    <row r="206" spans="1:10">
      <c r="A206" s="240">
        <v>31</v>
      </c>
      <c r="B206" s="240" t="s">
        <v>289</v>
      </c>
      <c r="C206" s="242" t="s">
        <v>24</v>
      </c>
      <c r="D206" s="241">
        <v>30134013</v>
      </c>
      <c r="E206" s="242" t="s">
        <v>346</v>
      </c>
      <c r="F206" s="243">
        <v>758577000</v>
      </c>
      <c r="G206" s="244">
        <v>0</v>
      </c>
      <c r="H206" s="244">
        <v>36672221.899999999</v>
      </c>
      <c r="I206" s="245" t="s">
        <v>43</v>
      </c>
      <c r="J206" s="242" t="s">
        <v>726</v>
      </c>
    </row>
    <row r="207" spans="1:10">
      <c r="A207" s="240">
        <v>31</v>
      </c>
      <c r="B207" s="240" t="s">
        <v>289</v>
      </c>
      <c r="C207" s="242" t="s">
        <v>24</v>
      </c>
      <c r="D207" s="241">
        <v>40005352</v>
      </c>
      <c r="E207" s="242" t="s">
        <v>347</v>
      </c>
      <c r="F207" s="243">
        <v>450000000</v>
      </c>
      <c r="G207" s="244">
        <v>0</v>
      </c>
      <c r="H207" s="244">
        <v>22500000</v>
      </c>
      <c r="I207" s="245" t="s">
        <v>49</v>
      </c>
      <c r="J207" s="242" t="s">
        <v>726</v>
      </c>
    </row>
    <row r="208" spans="1:10" ht="18.75" customHeight="1" outlineLevel="1">
      <c r="A208" s="246"/>
      <c r="B208" s="246"/>
      <c r="C208" s="248"/>
      <c r="D208" s="247"/>
      <c r="E208" s="249" t="s">
        <v>734</v>
      </c>
      <c r="F208" s="250">
        <v>1229576000</v>
      </c>
      <c r="G208" s="250">
        <v>0</v>
      </c>
      <c r="H208" s="250">
        <v>60222171.899999999</v>
      </c>
      <c r="I208" s="251"/>
    </row>
    <row r="209" spans="1:10" ht="18.75" customHeight="1" outlineLevel="1">
      <c r="A209" s="246"/>
      <c r="B209" s="246"/>
      <c r="C209" s="248"/>
      <c r="D209" s="247"/>
      <c r="E209" s="248"/>
      <c r="F209" s="252"/>
      <c r="G209" s="253"/>
      <c r="H209" s="253"/>
      <c r="I209" s="251"/>
    </row>
    <row r="210" spans="1:10" ht="18.75" customHeight="1" outlineLevel="1">
      <c r="A210" s="246"/>
      <c r="B210" s="246"/>
      <c r="C210" s="248"/>
      <c r="D210" s="247"/>
      <c r="E210" s="254" t="s">
        <v>586</v>
      </c>
      <c r="F210" s="255">
        <v>1229576000</v>
      </c>
      <c r="G210" s="255">
        <v>0</v>
      </c>
      <c r="H210" s="255">
        <v>60222171.899999999</v>
      </c>
      <c r="I210" s="252"/>
    </row>
    <row r="211" spans="1:10" ht="18.75" customHeight="1" outlineLevel="1">
      <c r="A211" s="246"/>
      <c r="B211" s="246"/>
      <c r="C211" s="248"/>
      <c r="D211" s="247"/>
      <c r="E211" s="248"/>
      <c r="F211" s="252"/>
      <c r="G211" s="253"/>
      <c r="H211" s="253"/>
      <c r="I211" s="251"/>
    </row>
    <row r="212" spans="1:10" ht="26.25" customHeight="1">
      <c r="A212" s="234"/>
      <c r="B212" s="234"/>
      <c r="C212" s="234"/>
      <c r="D212" s="234"/>
      <c r="E212" s="235" t="s">
        <v>348</v>
      </c>
      <c r="F212" s="236"/>
      <c r="G212" s="237"/>
      <c r="H212" s="237"/>
      <c r="I212" s="238"/>
    </row>
    <row r="213" spans="1:10" ht="20.25" customHeight="1">
      <c r="A213" s="234"/>
      <c r="B213" s="234"/>
      <c r="C213" s="234"/>
      <c r="D213" s="234"/>
      <c r="E213" s="239" t="s">
        <v>733</v>
      </c>
      <c r="F213" s="236"/>
      <c r="G213" s="237"/>
      <c r="H213" s="237"/>
      <c r="I213" s="238"/>
    </row>
    <row r="214" spans="1:10">
      <c r="A214" s="240">
        <v>31</v>
      </c>
      <c r="B214" s="240" t="s">
        <v>289</v>
      </c>
      <c r="C214" s="242" t="s">
        <v>24</v>
      </c>
      <c r="D214" s="241">
        <v>40006084</v>
      </c>
      <c r="E214" s="242" t="s">
        <v>351</v>
      </c>
      <c r="F214" s="243">
        <v>148561000</v>
      </c>
      <c r="G214" s="244">
        <v>0</v>
      </c>
      <c r="H214" s="244">
        <v>7428050</v>
      </c>
      <c r="I214" s="245" t="s">
        <v>49</v>
      </c>
      <c r="J214" s="242" t="s">
        <v>726</v>
      </c>
    </row>
    <row r="215" spans="1:10" ht="18.75" customHeight="1" outlineLevel="1">
      <c r="A215" s="246"/>
      <c r="B215" s="246"/>
      <c r="C215" s="248"/>
      <c r="D215" s="247"/>
      <c r="E215" s="249" t="s">
        <v>734</v>
      </c>
      <c r="F215" s="250">
        <v>148561000</v>
      </c>
      <c r="G215" s="250">
        <v>0</v>
      </c>
      <c r="H215" s="250">
        <v>7428050</v>
      </c>
      <c r="I215" s="251"/>
    </row>
    <row r="216" spans="1:10" ht="18.75" customHeight="1" outlineLevel="1">
      <c r="A216" s="246"/>
      <c r="B216" s="246"/>
      <c r="C216" s="248"/>
      <c r="D216" s="247"/>
      <c r="E216" s="248"/>
      <c r="F216" s="252"/>
      <c r="G216" s="253"/>
      <c r="H216" s="253"/>
      <c r="I216" s="251"/>
    </row>
    <row r="217" spans="1:10" ht="18.75" customHeight="1" outlineLevel="1">
      <c r="A217" s="246"/>
      <c r="B217" s="246"/>
      <c r="C217" s="248"/>
      <c r="D217" s="247"/>
      <c r="E217" s="254" t="s">
        <v>587</v>
      </c>
      <c r="F217" s="255">
        <v>148561000</v>
      </c>
      <c r="G217" s="255">
        <v>0</v>
      </c>
      <c r="H217" s="255">
        <v>7428050</v>
      </c>
      <c r="I217" s="252"/>
    </row>
    <row r="218" spans="1:10" ht="18.75" customHeight="1" outlineLevel="1">
      <c r="A218" s="246"/>
      <c r="B218" s="246"/>
      <c r="C218" s="248"/>
      <c r="D218" s="247"/>
      <c r="E218" s="248"/>
      <c r="F218" s="252"/>
      <c r="G218" s="253"/>
      <c r="H218" s="253"/>
      <c r="I218" s="251"/>
    </row>
    <row r="219" spans="1:10" ht="26.25" customHeight="1">
      <c r="A219" s="234"/>
      <c r="B219" s="234"/>
      <c r="C219" s="234"/>
      <c r="D219" s="234"/>
      <c r="E219" s="235" t="s">
        <v>353</v>
      </c>
      <c r="F219" s="236"/>
      <c r="G219" s="237"/>
      <c r="H219" s="237"/>
      <c r="I219" s="238"/>
    </row>
    <row r="220" spans="1:10" ht="20.25" customHeight="1">
      <c r="A220" s="234"/>
      <c r="B220" s="234"/>
      <c r="C220" s="234"/>
      <c r="D220" s="234"/>
      <c r="E220" s="239" t="s">
        <v>733</v>
      </c>
      <c r="F220" s="236"/>
      <c r="G220" s="237"/>
      <c r="H220" s="237"/>
      <c r="I220" s="238"/>
    </row>
    <row r="221" spans="1:10">
      <c r="A221" s="240">
        <v>31</v>
      </c>
      <c r="B221" s="240" t="s">
        <v>289</v>
      </c>
      <c r="C221" s="242" t="s">
        <v>24</v>
      </c>
      <c r="D221" s="241">
        <v>40002386</v>
      </c>
      <c r="E221" s="242" t="s">
        <v>357</v>
      </c>
      <c r="F221" s="243">
        <v>720000000</v>
      </c>
      <c r="G221" s="244">
        <v>0</v>
      </c>
      <c r="H221" s="244">
        <v>56101381</v>
      </c>
      <c r="I221" s="245" t="s">
        <v>49</v>
      </c>
      <c r="J221" s="242" t="s">
        <v>726</v>
      </c>
    </row>
    <row r="222" spans="1:10">
      <c r="A222" s="240">
        <v>31</v>
      </c>
      <c r="B222" s="240" t="s">
        <v>289</v>
      </c>
      <c r="C222" s="242" t="s">
        <v>24</v>
      </c>
      <c r="D222" s="241">
        <v>30480722</v>
      </c>
      <c r="E222" s="242" t="s">
        <v>359</v>
      </c>
      <c r="F222" s="243">
        <v>504498000</v>
      </c>
      <c r="G222" s="244">
        <v>0</v>
      </c>
      <c r="H222" s="244">
        <v>25224900</v>
      </c>
      <c r="I222" s="245" t="s">
        <v>49</v>
      </c>
      <c r="J222" s="242" t="s">
        <v>726</v>
      </c>
    </row>
    <row r="223" spans="1:10">
      <c r="A223" s="240">
        <v>29</v>
      </c>
      <c r="B223" s="240" t="s">
        <v>289</v>
      </c>
      <c r="C223" s="242" t="s">
        <v>24</v>
      </c>
      <c r="D223" s="241">
        <v>30480716</v>
      </c>
      <c r="E223" s="242" t="s">
        <v>360</v>
      </c>
      <c r="F223" s="243">
        <v>130000000</v>
      </c>
      <c r="G223" s="244">
        <v>0</v>
      </c>
      <c r="H223" s="244">
        <v>130000000</v>
      </c>
      <c r="I223" s="245" t="s">
        <v>52</v>
      </c>
      <c r="J223" s="242" t="s">
        <v>726</v>
      </c>
    </row>
    <row r="224" spans="1:10" ht="18.75" customHeight="1" outlineLevel="1">
      <c r="A224" s="246"/>
      <c r="B224" s="246"/>
      <c r="C224" s="248"/>
      <c r="D224" s="247"/>
      <c r="E224" s="249" t="s">
        <v>734</v>
      </c>
      <c r="F224" s="250">
        <v>1354498000</v>
      </c>
      <c r="G224" s="250">
        <v>0</v>
      </c>
      <c r="H224" s="250">
        <v>211326281</v>
      </c>
      <c r="I224" s="251"/>
    </row>
    <row r="225" spans="1:10" ht="18.75" customHeight="1" outlineLevel="1">
      <c r="A225" s="246"/>
      <c r="B225" s="246"/>
      <c r="C225" s="248"/>
      <c r="D225" s="247"/>
      <c r="E225" s="248"/>
      <c r="F225" s="252"/>
      <c r="G225" s="253"/>
      <c r="H225" s="253"/>
      <c r="I225" s="251"/>
    </row>
    <row r="226" spans="1:10" ht="18.75" customHeight="1" outlineLevel="1">
      <c r="A226" s="246"/>
      <c r="B226" s="246"/>
      <c r="C226" s="248"/>
      <c r="D226" s="247"/>
      <c r="E226" s="254" t="s">
        <v>589</v>
      </c>
      <c r="F226" s="255">
        <v>1354498000</v>
      </c>
      <c r="G226" s="255">
        <v>0</v>
      </c>
      <c r="H226" s="255">
        <v>211326281</v>
      </c>
      <c r="I226" s="252"/>
    </row>
    <row r="227" spans="1:10" ht="18.75" customHeight="1" outlineLevel="1">
      <c r="A227" s="246"/>
      <c r="B227" s="246"/>
      <c r="C227" s="248"/>
      <c r="D227" s="247"/>
      <c r="E227" s="248"/>
      <c r="F227" s="252"/>
      <c r="G227" s="253"/>
      <c r="H227" s="253"/>
      <c r="I227" s="251"/>
    </row>
    <row r="228" spans="1:10" ht="26.25" customHeight="1">
      <c r="A228" s="234"/>
      <c r="B228" s="234"/>
      <c r="C228" s="234"/>
      <c r="D228" s="234"/>
      <c r="E228" s="235" t="s">
        <v>361</v>
      </c>
      <c r="F228" s="236"/>
      <c r="G228" s="237"/>
      <c r="H228" s="237"/>
      <c r="I228" s="238"/>
    </row>
    <row r="229" spans="1:10" ht="20.25" customHeight="1">
      <c r="A229" s="234"/>
      <c r="B229" s="234"/>
      <c r="C229" s="234"/>
      <c r="D229" s="234"/>
      <c r="E229" s="239" t="s">
        <v>733</v>
      </c>
      <c r="F229" s="236"/>
      <c r="G229" s="237"/>
      <c r="H229" s="237"/>
      <c r="I229" s="238"/>
    </row>
    <row r="230" spans="1:10">
      <c r="A230" s="240">
        <v>31</v>
      </c>
      <c r="B230" s="240" t="s">
        <v>289</v>
      </c>
      <c r="C230" s="242" t="s">
        <v>59</v>
      </c>
      <c r="D230" s="241">
        <v>40000178</v>
      </c>
      <c r="E230" s="242" t="s">
        <v>367</v>
      </c>
      <c r="F230" s="243">
        <v>45000000</v>
      </c>
      <c r="G230" s="244">
        <v>0</v>
      </c>
      <c r="H230" s="244">
        <v>2000000</v>
      </c>
      <c r="I230" s="245" t="s">
        <v>94</v>
      </c>
      <c r="J230" s="242" t="s">
        <v>726</v>
      </c>
    </row>
    <row r="231" spans="1:10">
      <c r="A231" s="240">
        <v>31</v>
      </c>
      <c r="B231" s="240" t="s">
        <v>289</v>
      </c>
      <c r="C231" s="242" t="s">
        <v>59</v>
      </c>
      <c r="D231" s="241">
        <v>30488426</v>
      </c>
      <c r="E231" s="242" t="s">
        <v>368</v>
      </c>
      <c r="F231" s="243">
        <v>45000000</v>
      </c>
      <c r="G231" s="244">
        <v>0</v>
      </c>
      <c r="H231" s="244">
        <v>2000000</v>
      </c>
      <c r="I231" s="245" t="s">
        <v>43</v>
      </c>
      <c r="J231" s="242" t="s">
        <v>726</v>
      </c>
    </row>
    <row r="232" spans="1:10">
      <c r="A232" s="240">
        <v>31</v>
      </c>
      <c r="B232" s="240" t="s">
        <v>289</v>
      </c>
      <c r="C232" s="242" t="s">
        <v>24</v>
      </c>
      <c r="D232" s="241">
        <v>30375322</v>
      </c>
      <c r="E232" s="242" t="s">
        <v>369</v>
      </c>
      <c r="F232" s="243">
        <v>106110000</v>
      </c>
      <c r="G232" s="244">
        <v>0</v>
      </c>
      <c r="H232" s="244">
        <v>4268900</v>
      </c>
      <c r="I232" s="245" t="s">
        <v>94</v>
      </c>
      <c r="J232" s="242" t="s">
        <v>726</v>
      </c>
    </row>
    <row r="233" spans="1:10" ht="18.75" customHeight="1" outlineLevel="1">
      <c r="A233" s="246"/>
      <c r="B233" s="246"/>
      <c r="C233" s="248"/>
      <c r="D233" s="247"/>
      <c r="E233" s="249" t="s">
        <v>734</v>
      </c>
      <c r="F233" s="250">
        <v>196110000</v>
      </c>
      <c r="G233" s="250">
        <v>0</v>
      </c>
      <c r="H233" s="250">
        <v>8268900</v>
      </c>
      <c r="I233" s="251"/>
    </row>
    <row r="234" spans="1:10" ht="18.75" customHeight="1" outlineLevel="1">
      <c r="A234" s="246"/>
      <c r="B234" s="246"/>
      <c r="C234" s="248"/>
      <c r="D234" s="247"/>
      <c r="E234" s="248"/>
      <c r="F234" s="252"/>
      <c r="G234" s="253"/>
      <c r="H234" s="253"/>
      <c r="I234" s="251"/>
    </row>
    <row r="235" spans="1:10" ht="18.75" customHeight="1" outlineLevel="1">
      <c r="A235" s="246"/>
      <c r="B235" s="246"/>
      <c r="C235" s="248"/>
      <c r="D235" s="247"/>
      <c r="E235" s="254" t="s">
        <v>588</v>
      </c>
      <c r="F235" s="255">
        <v>196110000</v>
      </c>
      <c r="G235" s="255">
        <v>0</v>
      </c>
      <c r="H235" s="255">
        <v>8268900</v>
      </c>
      <c r="I235" s="252"/>
    </row>
    <row r="236" spans="1:10" ht="18.75" customHeight="1" outlineLevel="1">
      <c r="A236" s="246"/>
      <c r="B236" s="246"/>
      <c r="C236" s="248"/>
      <c r="D236" s="247"/>
      <c r="E236" s="248"/>
      <c r="F236" s="252"/>
      <c r="G236" s="253"/>
      <c r="H236" s="253"/>
      <c r="I236" s="251"/>
    </row>
    <row r="237" spans="1:10" ht="26.25" customHeight="1">
      <c r="A237" s="234"/>
      <c r="B237" s="234"/>
      <c r="C237" s="234"/>
      <c r="D237" s="234"/>
      <c r="E237" s="235" t="s">
        <v>370</v>
      </c>
      <c r="F237" s="236"/>
      <c r="G237" s="237"/>
      <c r="H237" s="237"/>
      <c r="I237" s="238"/>
    </row>
    <row r="238" spans="1:10" ht="20.25" customHeight="1">
      <c r="A238" s="234"/>
      <c r="B238" s="234"/>
      <c r="C238" s="234"/>
      <c r="D238" s="234"/>
      <c r="E238" s="239" t="s">
        <v>733</v>
      </c>
      <c r="F238" s="236"/>
      <c r="G238" s="237"/>
      <c r="H238" s="237"/>
      <c r="I238" s="238"/>
    </row>
    <row r="239" spans="1:10">
      <c r="A239" s="240">
        <v>33</v>
      </c>
      <c r="B239" s="240" t="s">
        <v>289</v>
      </c>
      <c r="C239" s="242" t="s">
        <v>24</v>
      </c>
      <c r="D239" s="241">
        <v>30101055</v>
      </c>
      <c r="E239" s="242" t="s">
        <v>377</v>
      </c>
      <c r="F239" s="243">
        <v>7957016739</v>
      </c>
      <c r="G239" s="244">
        <v>0</v>
      </c>
      <c r="H239" s="244">
        <v>1604112089</v>
      </c>
      <c r="I239" s="245" t="s">
        <v>49</v>
      </c>
      <c r="J239" s="242" t="s">
        <v>726</v>
      </c>
    </row>
    <row r="240" spans="1:10">
      <c r="A240" s="240">
        <v>31</v>
      </c>
      <c r="B240" s="240" t="s">
        <v>289</v>
      </c>
      <c r="C240" s="242" t="s">
        <v>24</v>
      </c>
      <c r="D240" s="241">
        <v>30071598</v>
      </c>
      <c r="E240" s="242" t="s">
        <v>379</v>
      </c>
      <c r="F240" s="243">
        <v>500494000</v>
      </c>
      <c r="G240" s="244">
        <v>0</v>
      </c>
      <c r="H240" s="244">
        <v>19747800</v>
      </c>
      <c r="I240" s="245" t="s">
        <v>49</v>
      </c>
      <c r="J240" s="242" t="s">
        <v>726</v>
      </c>
    </row>
    <row r="241" spans="1:10">
      <c r="A241" s="240">
        <v>31</v>
      </c>
      <c r="B241" s="240" t="s">
        <v>289</v>
      </c>
      <c r="C241" s="242" t="s">
        <v>24</v>
      </c>
      <c r="D241" s="241">
        <v>40005528</v>
      </c>
      <c r="E241" s="242" t="s">
        <v>382</v>
      </c>
      <c r="F241" s="243">
        <v>400000000</v>
      </c>
      <c r="G241" s="244">
        <v>0</v>
      </c>
      <c r="H241" s="244">
        <v>19797912</v>
      </c>
      <c r="I241" s="245" t="s">
        <v>52</v>
      </c>
      <c r="J241" s="242" t="s">
        <v>726</v>
      </c>
    </row>
    <row r="242" spans="1:10" ht="18.75" customHeight="1" outlineLevel="1">
      <c r="A242" s="246"/>
      <c r="B242" s="246"/>
      <c r="C242" s="248"/>
      <c r="D242" s="247"/>
      <c r="E242" s="249" t="s">
        <v>734</v>
      </c>
      <c r="F242" s="250">
        <v>8857510739</v>
      </c>
      <c r="G242" s="250">
        <v>0</v>
      </c>
      <c r="H242" s="250">
        <v>1643657801</v>
      </c>
      <c r="I242" s="251"/>
    </row>
    <row r="243" spans="1:10" ht="18.75" customHeight="1" outlineLevel="1">
      <c r="A243" s="246"/>
      <c r="B243" s="246"/>
      <c r="C243" s="248"/>
      <c r="D243" s="247"/>
      <c r="E243" s="248"/>
      <c r="F243" s="252"/>
      <c r="G243" s="253"/>
      <c r="H243" s="253"/>
      <c r="I243" s="251"/>
    </row>
    <row r="244" spans="1:10" ht="18.75" customHeight="1" outlineLevel="1">
      <c r="A244" s="246"/>
      <c r="B244" s="246"/>
      <c r="C244" s="248"/>
      <c r="D244" s="247"/>
      <c r="E244" s="254" t="s">
        <v>590</v>
      </c>
      <c r="F244" s="255">
        <v>8857510739</v>
      </c>
      <c r="G244" s="255">
        <v>0</v>
      </c>
      <c r="H244" s="255">
        <v>1643657801</v>
      </c>
      <c r="I244" s="252"/>
    </row>
    <row r="245" spans="1:10" ht="18.75" customHeight="1" outlineLevel="1">
      <c r="A245" s="246"/>
      <c r="B245" s="246"/>
      <c r="C245" s="248"/>
      <c r="D245" s="247"/>
      <c r="E245" s="248"/>
      <c r="F245" s="252"/>
      <c r="G245" s="253"/>
      <c r="H245" s="253"/>
      <c r="I245" s="251"/>
    </row>
    <row r="246" spans="1:10" ht="26.25" customHeight="1">
      <c r="A246" s="234"/>
      <c r="B246" s="234"/>
      <c r="C246" s="234"/>
      <c r="D246" s="234"/>
      <c r="E246" s="235" t="s">
        <v>384</v>
      </c>
      <c r="F246" s="236"/>
      <c r="G246" s="237"/>
      <c r="H246" s="237"/>
      <c r="I246" s="238"/>
    </row>
    <row r="247" spans="1:10" ht="20.25" customHeight="1">
      <c r="A247" s="234"/>
      <c r="B247" s="234"/>
      <c r="C247" s="234"/>
      <c r="D247" s="234"/>
      <c r="E247" s="239" t="s">
        <v>733</v>
      </c>
      <c r="F247" s="236"/>
      <c r="G247" s="237"/>
      <c r="H247" s="237"/>
      <c r="I247" s="238"/>
    </row>
    <row r="248" spans="1:10">
      <c r="A248" s="240">
        <v>31</v>
      </c>
      <c r="B248" s="240" t="s">
        <v>289</v>
      </c>
      <c r="C248" s="242" t="s">
        <v>59</v>
      </c>
      <c r="D248" s="241">
        <v>30115881</v>
      </c>
      <c r="E248" s="242" t="s">
        <v>387</v>
      </c>
      <c r="F248" s="243">
        <v>107413000</v>
      </c>
      <c r="G248" s="244">
        <v>0</v>
      </c>
      <c r="H248" s="244">
        <v>107413000</v>
      </c>
      <c r="I248" s="245" t="s">
        <v>49</v>
      </c>
      <c r="J248" s="242" t="s">
        <v>726</v>
      </c>
    </row>
    <row r="249" spans="1:10">
      <c r="A249" s="240">
        <v>31</v>
      </c>
      <c r="B249" s="240" t="s">
        <v>289</v>
      </c>
      <c r="C249" s="242" t="s">
        <v>59</v>
      </c>
      <c r="D249" s="241">
        <v>30103375</v>
      </c>
      <c r="E249" s="242" t="s">
        <v>388</v>
      </c>
      <c r="F249" s="243">
        <v>100000000</v>
      </c>
      <c r="G249" s="244">
        <v>0</v>
      </c>
      <c r="H249" s="244">
        <v>9081194</v>
      </c>
      <c r="I249" s="245" t="s">
        <v>49</v>
      </c>
      <c r="J249" s="242" t="s">
        <v>726</v>
      </c>
    </row>
    <row r="250" spans="1:10">
      <c r="A250" s="240">
        <v>31</v>
      </c>
      <c r="B250" s="240" t="s">
        <v>289</v>
      </c>
      <c r="C250" s="242" t="s">
        <v>24</v>
      </c>
      <c r="D250" s="241">
        <v>40009675</v>
      </c>
      <c r="E250" s="242" t="s">
        <v>389</v>
      </c>
      <c r="F250" s="243">
        <v>250000000</v>
      </c>
      <c r="G250" s="244">
        <v>0</v>
      </c>
      <c r="H250" s="244">
        <v>135412475</v>
      </c>
      <c r="I250" s="245" t="s">
        <v>49</v>
      </c>
      <c r="J250" s="242" t="s">
        <v>726</v>
      </c>
    </row>
    <row r="251" spans="1:10">
      <c r="A251" s="240">
        <v>29</v>
      </c>
      <c r="B251" s="240" t="s">
        <v>289</v>
      </c>
      <c r="C251" s="242" t="s">
        <v>24</v>
      </c>
      <c r="D251" s="241">
        <v>40009247</v>
      </c>
      <c r="E251" s="242" t="s">
        <v>391</v>
      </c>
      <c r="F251" s="243">
        <v>450000000</v>
      </c>
      <c r="G251" s="244">
        <v>0</v>
      </c>
      <c r="H251" s="244">
        <v>185046000</v>
      </c>
      <c r="I251" s="245" t="s">
        <v>52</v>
      </c>
      <c r="J251" s="242" t="s">
        <v>726</v>
      </c>
    </row>
    <row r="252" spans="1:10" ht="18.75" customHeight="1" outlineLevel="1">
      <c r="A252" s="246"/>
      <c r="B252" s="246"/>
      <c r="C252" s="248"/>
      <c r="D252" s="247"/>
      <c r="E252" s="249" t="s">
        <v>734</v>
      </c>
      <c r="F252" s="250">
        <v>907413000</v>
      </c>
      <c r="G252" s="250">
        <v>0</v>
      </c>
      <c r="H252" s="250">
        <v>436952669</v>
      </c>
      <c r="I252" s="251"/>
    </row>
    <row r="253" spans="1:10" ht="18.75" customHeight="1" outlineLevel="1">
      <c r="A253" s="246"/>
      <c r="B253" s="246"/>
      <c r="C253" s="248"/>
      <c r="D253" s="247"/>
      <c r="E253" s="248"/>
      <c r="F253" s="252"/>
      <c r="G253" s="253"/>
      <c r="H253" s="253"/>
      <c r="I253" s="251"/>
    </row>
    <row r="254" spans="1:10" ht="18.75" customHeight="1" outlineLevel="1">
      <c r="A254" s="246"/>
      <c r="B254" s="246"/>
      <c r="C254" s="248"/>
      <c r="D254" s="247"/>
      <c r="E254" s="254" t="s">
        <v>592</v>
      </c>
      <c r="F254" s="255">
        <v>907413000</v>
      </c>
      <c r="G254" s="255">
        <v>0</v>
      </c>
      <c r="H254" s="255">
        <v>436952669</v>
      </c>
      <c r="I254" s="252"/>
    </row>
    <row r="255" spans="1:10" ht="18.75" customHeight="1" outlineLevel="1">
      <c r="A255" s="246"/>
      <c r="B255" s="246"/>
      <c r="C255" s="248"/>
      <c r="D255" s="247"/>
      <c r="E255" s="248"/>
      <c r="F255" s="252"/>
      <c r="G255" s="253"/>
      <c r="H255" s="253"/>
      <c r="I255" s="251"/>
    </row>
    <row r="256" spans="1:10" ht="26.25" customHeight="1">
      <c r="A256" s="234"/>
      <c r="B256" s="234"/>
      <c r="C256" s="234"/>
      <c r="D256" s="234"/>
      <c r="E256" s="235" t="s">
        <v>123</v>
      </c>
      <c r="F256" s="236"/>
      <c r="G256" s="237"/>
      <c r="H256" s="237"/>
      <c r="I256" s="238"/>
    </row>
    <row r="257" spans="1:10" ht="20.25" customHeight="1">
      <c r="A257" s="234"/>
      <c r="B257" s="234"/>
      <c r="C257" s="234"/>
      <c r="D257" s="234"/>
      <c r="E257" s="239" t="s">
        <v>733</v>
      </c>
      <c r="F257" s="236"/>
      <c r="G257" s="237"/>
      <c r="H257" s="237"/>
      <c r="I257" s="238"/>
    </row>
    <row r="258" spans="1:10">
      <c r="A258" s="240">
        <v>31</v>
      </c>
      <c r="B258" s="240" t="s">
        <v>289</v>
      </c>
      <c r="C258" s="242" t="s">
        <v>24</v>
      </c>
      <c r="D258" s="241">
        <v>40006102</v>
      </c>
      <c r="E258" s="242" t="s">
        <v>401</v>
      </c>
      <c r="F258" s="243">
        <v>100000000</v>
      </c>
      <c r="G258" s="244">
        <v>0</v>
      </c>
      <c r="H258" s="244">
        <v>5000000</v>
      </c>
      <c r="I258" s="245" t="s">
        <v>49</v>
      </c>
      <c r="J258" s="242" t="s">
        <v>726</v>
      </c>
    </row>
    <row r="259" spans="1:10">
      <c r="A259" s="240">
        <v>31</v>
      </c>
      <c r="B259" s="240" t="s">
        <v>289</v>
      </c>
      <c r="C259" s="242" t="s">
        <v>59</v>
      </c>
      <c r="D259" s="241">
        <v>30487179</v>
      </c>
      <c r="E259" s="242" t="s">
        <v>402</v>
      </c>
      <c r="F259" s="243">
        <v>4500000000</v>
      </c>
      <c r="G259" s="244">
        <v>0</v>
      </c>
      <c r="H259" s="244">
        <v>1372018109</v>
      </c>
      <c r="I259" s="245" t="s">
        <v>49</v>
      </c>
      <c r="J259" s="242" t="s">
        <v>726</v>
      </c>
    </row>
    <row r="260" spans="1:10">
      <c r="A260" s="240">
        <v>31</v>
      </c>
      <c r="B260" s="240" t="s">
        <v>289</v>
      </c>
      <c r="C260" s="242" t="s">
        <v>24</v>
      </c>
      <c r="D260" s="241">
        <v>30371775</v>
      </c>
      <c r="E260" s="242" t="s">
        <v>403</v>
      </c>
      <c r="F260" s="243">
        <v>200210000</v>
      </c>
      <c r="G260" s="244">
        <v>0</v>
      </c>
      <c r="H260" s="244">
        <v>34614543</v>
      </c>
      <c r="I260" s="245" t="s">
        <v>49</v>
      </c>
      <c r="J260" s="242" t="s">
        <v>726</v>
      </c>
    </row>
    <row r="261" spans="1:10" ht="18.75" customHeight="1" outlineLevel="1">
      <c r="A261" s="246"/>
      <c r="B261" s="246"/>
      <c r="C261" s="248"/>
      <c r="D261" s="247"/>
      <c r="E261" s="249" t="s">
        <v>734</v>
      </c>
      <c r="F261" s="250">
        <v>4800210000</v>
      </c>
      <c r="G261" s="250">
        <v>0</v>
      </c>
      <c r="H261" s="250">
        <v>1411632652</v>
      </c>
      <c r="I261" s="251"/>
    </row>
    <row r="262" spans="1:10" ht="18.75" customHeight="1" outlineLevel="1">
      <c r="A262" s="246"/>
      <c r="B262" s="246"/>
      <c r="C262" s="248"/>
      <c r="D262" s="247"/>
      <c r="E262" s="248"/>
      <c r="F262" s="252"/>
      <c r="G262" s="253"/>
      <c r="H262" s="253"/>
      <c r="I262" s="251"/>
    </row>
    <row r="263" spans="1:10" ht="18.75" customHeight="1" outlineLevel="1">
      <c r="A263" s="246"/>
      <c r="B263" s="246"/>
      <c r="C263" s="248"/>
      <c r="D263" s="247"/>
      <c r="E263" s="254" t="s">
        <v>143</v>
      </c>
      <c r="F263" s="255">
        <v>4800210000</v>
      </c>
      <c r="G263" s="255">
        <v>0</v>
      </c>
      <c r="H263" s="255">
        <v>1411632652</v>
      </c>
      <c r="I263" s="252"/>
    </row>
    <row r="264" spans="1:10" ht="18.75" customHeight="1" outlineLevel="1">
      <c r="A264" s="246"/>
      <c r="B264" s="246"/>
      <c r="C264" s="248"/>
      <c r="D264" s="247"/>
      <c r="E264" s="248"/>
      <c r="F264" s="252"/>
      <c r="G264" s="253"/>
      <c r="H264" s="253"/>
      <c r="I264" s="251"/>
      <c r="J264" s="256"/>
    </row>
    <row r="265" spans="1:10" ht="18.75" customHeight="1" outlineLevel="1">
      <c r="A265" s="246"/>
      <c r="B265" s="246"/>
      <c r="C265" s="248"/>
      <c r="D265" s="247"/>
      <c r="E265" s="254" t="s">
        <v>404</v>
      </c>
      <c r="F265" s="255">
        <v>19860276739</v>
      </c>
      <c r="G265" s="255">
        <v>0</v>
      </c>
      <c r="H265" s="255">
        <v>3992052991.9000001</v>
      </c>
      <c r="I265" s="251"/>
      <c r="J265" s="256"/>
    </row>
    <row r="266" spans="1:10" ht="18.75" customHeight="1" outlineLevel="1">
      <c r="A266" s="246"/>
      <c r="B266" s="246"/>
      <c r="C266" s="248"/>
      <c r="D266" s="247"/>
      <c r="E266" s="248"/>
      <c r="F266" s="252"/>
      <c r="G266" s="253"/>
      <c r="H266" s="253"/>
      <c r="I266" s="251"/>
    </row>
    <row r="267" spans="1:10" ht="26.25" customHeight="1">
      <c r="A267" s="234"/>
      <c r="B267" s="234"/>
      <c r="C267" s="234"/>
      <c r="D267" s="234"/>
      <c r="E267" s="235" t="s">
        <v>405</v>
      </c>
      <c r="F267" s="236"/>
      <c r="G267" s="237"/>
      <c r="H267" s="237"/>
      <c r="I267" s="238"/>
    </row>
    <row r="268" spans="1:10" ht="20.25" customHeight="1">
      <c r="A268" s="234"/>
      <c r="B268" s="234"/>
      <c r="C268" s="234"/>
      <c r="D268" s="234"/>
      <c r="E268" s="239" t="s">
        <v>733</v>
      </c>
      <c r="F268" s="236"/>
      <c r="G268" s="237"/>
      <c r="H268" s="237"/>
      <c r="I268" s="238"/>
    </row>
    <row r="269" spans="1:10">
      <c r="A269" s="240">
        <v>31</v>
      </c>
      <c r="B269" s="240" t="s">
        <v>406</v>
      </c>
      <c r="C269" s="242" t="s">
        <v>59</v>
      </c>
      <c r="D269" s="241">
        <v>30326923</v>
      </c>
      <c r="E269" s="242" t="s">
        <v>412</v>
      </c>
      <c r="F269" s="243">
        <v>54117000</v>
      </c>
      <c r="G269" s="244">
        <v>0</v>
      </c>
      <c r="H269" s="244">
        <v>2705850</v>
      </c>
      <c r="I269" s="245" t="s">
        <v>49</v>
      </c>
      <c r="J269" s="242" t="s">
        <v>726</v>
      </c>
    </row>
    <row r="270" spans="1:10">
      <c r="A270" s="240">
        <v>31</v>
      </c>
      <c r="B270" s="240" t="s">
        <v>406</v>
      </c>
      <c r="C270" s="242" t="s">
        <v>59</v>
      </c>
      <c r="D270" s="241">
        <v>30072812</v>
      </c>
      <c r="E270" s="242" t="s">
        <v>413</v>
      </c>
      <c r="F270" s="243">
        <v>63647000</v>
      </c>
      <c r="G270" s="244">
        <v>0</v>
      </c>
      <c r="H270" s="244">
        <v>3101850</v>
      </c>
      <c r="I270" s="245" t="s">
        <v>49</v>
      </c>
      <c r="J270" s="242" t="s">
        <v>726</v>
      </c>
    </row>
    <row r="271" spans="1:10">
      <c r="A271" s="240">
        <v>31</v>
      </c>
      <c r="B271" s="240" t="s">
        <v>406</v>
      </c>
      <c r="C271" s="242" t="s">
        <v>24</v>
      </c>
      <c r="D271" s="241">
        <v>40006069</v>
      </c>
      <c r="E271" s="242" t="s">
        <v>414</v>
      </c>
      <c r="F271" s="243">
        <v>1200000000</v>
      </c>
      <c r="G271" s="244">
        <v>0</v>
      </c>
      <c r="H271" s="244">
        <v>160000000</v>
      </c>
      <c r="I271" s="245" t="s">
        <v>49</v>
      </c>
      <c r="J271" s="242" t="s">
        <v>726</v>
      </c>
    </row>
    <row r="272" spans="1:10">
      <c r="A272" s="240">
        <v>31</v>
      </c>
      <c r="B272" s="240" t="s">
        <v>406</v>
      </c>
      <c r="C272" s="242" t="s">
        <v>24</v>
      </c>
      <c r="D272" s="241">
        <v>30484941</v>
      </c>
      <c r="E272" s="242" t="s">
        <v>415</v>
      </c>
      <c r="F272" s="243">
        <v>238539000</v>
      </c>
      <c r="G272" s="244">
        <v>0</v>
      </c>
      <c r="H272" s="244">
        <v>11926950</v>
      </c>
      <c r="I272" s="245" t="s">
        <v>52</v>
      </c>
      <c r="J272" s="242" t="s">
        <v>726</v>
      </c>
    </row>
    <row r="273" spans="1:10" ht="18.75" customHeight="1" outlineLevel="1">
      <c r="A273" s="246"/>
      <c r="B273" s="246"/>
      <c r="C273" s="248"/>
      <c r="D273" s="247"/>
      <c r="E273" s="249" t="s">
        <v>734</v>
      </c>
      <c r="F273" s="250">
        <v>1556303000</v>
      </c>
      <c r="G273" s="250">
        <v>0</v>
      </c>
      <c r="H273" s="250">
        <v>177734650</v>
      </c>
      <c r="I273" s="251"/>
    </row>
    <row r="274" spans="1:10" ht="18.75" customHeight="1" outlineLevel="1">
      <c r="A274" s="246"/>
      <c r="B274" s="246"/>
      <c r="C274" s="248"/>
      <c r="D274" s="247"/>
      <c r="E274" s="248"/>
      <c r="F274" s="252"/>
      <c r="G274" s="253"/>
      <c r="H274" s="253"/>
      <c r="I274" s="251"/>
    </row>
    <row r="275" spans="1:10" ht="18.75" customHeight="1" outlineLevel="1">
      <c r="A275" s="246"/>
      <c r="B275" s="246"/>
      <c r="C275" s="248"/>
      <c r="D275" s="247"/>
      <c r="E275" s="254" t="s">
        <v>595</v>
      </c>
      <c r="F275" s="255">
        <v>1556303000</v>
      </c>
      <c r="G275" s="255">
        <v>0</v>
      </c>
      <c r="H275" s="255">
        <v>177734650</v>
      </c>
      <c r="I275" s="252"/>
    </row>
    <row r="276" spans="1:10" ht="18.75" customHeight="1" outlineLevel="1">
      <c r="A276" s="246"/>
      <c r="B276" s="246"/>
      <c r="C276" s="248"/>
      <c r="D276" s="247"/>
      <c r="E276" s="248"/>
      <c r="F276" s="252"/>
      <c r="G276" s="253"/>
      <c r="H276" s="253"/>
      <c r="I276" s="251"/>
    </row>
    <row r="277" spans="1:10" ht="26.25" customHeight="1">
      <c r="A277" s="234"/>
      <c r="B277" s="234"/>
      <c r="C277" s="234"/>
      <c r="D277" s="234"/>
      <c r="E277" s="235" t="s">
        <v>416</v>
      </c>
      <c r="F277" s="236"/>
      <c r="G277" s="237"/>
      <c r="H277" s="237"/>
      <c r="I277" s="238"/>
    </row>
    <row r="278" spans="1:10" ht="20.25" customHeight="1">
      <c r="A278" s="234"/>
      <c r="B278" s="234"/>
      <c r="C278" s="234"/>
      <c r="D278" s="234"/>
      <c r="E278" s="239" t="s">
        <v>733</v>
      </c>
      <c r="F278" s="236"/>
      <c r="G278" s="237"/>
      <c r="H278" s="237"/>
      <c r="I278" s="238"/>
    </row>
    <row r="279" spans="1:10">
      <c r="A279" s="240">
        <v>31</v>
      </c>
      <c r="B279" s="240" t="s">
        <v>406</v>
      </c>
      <c r="C279" s="242" t="s">
        <v>59</v>
      </c>
      <c r="D279" s="241">
        <v>30341774</v>
      </c>
      <c r="E279" s="242" t="s">
        <v>423</v>
      </c>
      <c r="F279" s="243">
        <v>67742000</v>
      </c>
      <c r="G279" s="244">
        <v>0</v>
      </c>
      <c r="H279" s="244">
        <v>3312200</v>
      </c>
      <c r="I279" s="245" t="s">
        <v>49</v>
      </c>
      <c r="J279" s="242" t="s">
        <v>726</v>
      </c>
    </row>
    <row r="280" spans="1:10">
      <c r="A280" s="240">
        <v>31</v>
      </c>
      <c r="B280" s="240" t="s">
        <v>406</v>
      </c>
      <c r="C280" s="242" t="s">
        <v>59</v>
      </c>
      <c r="D280" s="241">
        <v>30473489</v>
      </c>
      <c r="E280" s="242" t="s">
        <v>424</v>
      </c>
      <c r="F280" s="243">
        <v>40723000</v>
      </c>
      <c r="G280" s="244">
        <v>0</v>
      </c>
      <c r="H280" s="244">
        <v>1809600</v>
      </c>
      <c r="I280" s="245" t="s">
        <v>49</v>
      </c>
      <c r="J280" s="242" t="s">
        <v>726</v>
      </c>
    </row>
    <row r="281" spans="1:10" ht="18.75" customHeight="1" outlineLevel="1">
      <c r="A281" s="246"/>
      <c r="B281" s="246"/>
      <c r="C281" s="248"/>
      <c r="D281" s="247"/>
      <c r="E281" s="249" t="s">
        <v>734</v>
      </c>
      <c r="F281" s="250">
        <v>108465000</v>
      </c>
      <c r="G281" s="250">
        <v>0</v>
      </c>
      <c r="H281" s="250">
        <v>5121800</v>
      </c>
      <c r="I281" s="251"/>
    </row>
    <row r="282" spans="1:10" ht="18.75" customHeight="1" outlineLevel="1">
      <c r="A282" s="246"/>
      <c r="B282" s="246"/>
      <c r="C282" s="248"/>
      <c r="D282" s="247"/>
      <c r="E282" s="248"/>
      <c r="F282" s="252"/>
      <c r="G282" s="253"/>
      <c r="H282" s="253"/>
      <c r="I282" s="251"/>
    </row>
    <row r="283" spans="1:10" ht="18.75" customHeight="1" outlineLevel="1">
      <c r="A283" s="246"/>
      <c r="B283" s="246"/>
      <c r="C283" s="248"/>
      <c r="D283" s="247"/>
      <c r="E283" s="254" t="s">
        <v>596</v>
      </c>
      <c r="F283" s="255">
        <v>108465000</v>
      </c>
      <c r="G283" s="255">
        <v>0</v>
      </c>
      <c r="H283" s="255">
        <v>5121800</v>
      </c>
      <c r="I283" s="252"/>
    </row>
    <row r="284" spans="1:10" ht="18.75" customHeight="1" outlineLevel="1">
      <c r="A284" s="246"/>
      <c r="B284" s="246"/>
      <c r="C284" s="248"/>
      <c r="D284" s="247"/>
      <c r="E284" s="248"/>
      <c r="F284" s="252"/>
      <c r="G284" s="253"/>
      <c r="H284" s="253"/>
      <c r="I284" s="251"/>
    </row>
    <row r="285" spans="1:10" ht="26.25" customHeight="1">
      <c r="A285" s="234"/>
      <c r="B285" s="234"/>
      <c r="C285" s="234"/>
      <c r="D285" s="234"/>
      <c r="E285" s="235" t="s">
        <v>427</v>
      </c>
      <c r="F285" s="236"/>
      <c r="G285" s="237"/>
      <c r="H285" s="237"/>
      <c r="I285" s="238"/>
    </row>
    <row r="286" spans="1:10" ht="20.25" customHeight="1">
      <c r="A286" s="234"/>
      <c r="B286" s="234"/>
      <c r="C286" s="234"/>
      <c r="D286" s="234"/>
      <c r="E286" s="239" t="s">
        <v>733</v>
      </c>
      <c r="F286" s="236"/>
      <c r="G286" s="237"/>
      <c r="H286" s="237"/>
      <c r="I286" s="238"/>
    </row>
    <row r="287" spans="1:10">
      <c r="A287" s="240">
        <v>31</v>
      </c>
      <c r="B287" s="240" t="s">
        <v>406</v>
      </c>
      <c r="C287" s="242" t="s">
        <v>59</v>
      </c>
      <c r="D287" s="241">
        <v>30340472</v>
      </c>
      <c r="E287" s="242" t="s">
        <v>429</v>
      </c>
      <c r="F287" s="243">
        <v>45759000</v>
      </c>
      <c r="G287" s="244">
        <v>0</v>
      </c>
      <c r="H287" s="244">
        <v>45759000</v>
      </c>
      <c r="I287" s="245" t="s">
        <v>49</v>
      </c>
      <c r="J287" s="242" t="s">
        <v>726</v>
      </c>
    </row>
    <row r="288" spans="1:10">
      <c r="A288" s="240">
        <v>31</v>
      </c>
      <c r="B288" s="240" t="s">
        <v>406</v>
      </c>
      <c r="C288" s="242" t="s">
        <v>24</v>
      </c>
      <c r="D288" s="241">
        <v>30395923</v>
      </c>
      <c r="E288" s="242" t="s">
        <v>440</v>
      </c>
      <c r="F288" s="243">
        <v>605551000</v>
      </c>
      <c r="G288" s="244">
        <v>0</v>
      </c>
      <c r="H288" s="244">
        <v>29840650</v>
      </c>
      <c r="I288" s="245" t="s">
        <v>49</v>
      </c>
      <c r="J288" s="242" t="s">
        <v>726</v>
      </c>
    </row>
    <row r="289" spans="1:10">
      <c r="A289" s="240">
        <v>31</v>
      </c>
      <c r="B289" s="240" t="s">
        <v>406</v>
      </c>
      <c r="C289" s="242" t="s">
        <v>59</v>
      </c>
      <c r="D289" s="241">
        <v>30087893</v>
      </c>
      <c r="E289" s="242" t="s">
        <v>441</v>
      </c>
      <c r="F289" s="243">
        <v>117991000</v>
      </c>
      <c r="G289" s="244">
        <v>0</v>
      </c>
      <c r="H289" s="244">
        <v>5899550</v>
      </c>
      <c r="I289" s="245" t="s">
        <v>49</v>
      </c>
      <c r="J289" s="242" t="s">
        <v>726</v>
      </c>
    </row>
    <row r="290" spans="1:10">
      <c r="A290" s="240">
        <v>31</v>
      </c>
      <c r="B290" s="240" t="s">
        <v>406</v>
      </c>
      <c r="C290" s="242" t="s">
        <v>59</v>
      </c>
      <c r="D290" s="241">
        <v>30311772</v>
      </c>
      <c r="E290" s="242" t="s">
        <v>442</v>
      </c>
      <c r="F290" s="243">
        <v>67000000</v>
      </c>
      <c r="G290" s="244">
        <v>0</v>
      </c>
      <c r="H290" s="244">
        <v>6079950</v>
      </c>
      <c r="I290" s="245" t="s">
        <v>49</v>
      </c>
      <c r="J290" s="242" t="s">
        <v>726</v>
      </c>
    </row>
    <row r="291" spans="1:10">
      <c r="A291" s="240">
        <v>31</v>
      </c>
      <c r="B291" s="240" t="s">
        <v>406</v>
      </c>
      <c r="C291" s="242" t="s">
        <v>24</v>
      </c>
      <c r="D291" s="241">
        <v>30397627</v>
      </c>
      <c r="E291" s="242" t="s">
        <v>443</v>
      </c>
      <c r="F291" s="243">
        <v>62000000</v>
      </c>
      <c r="G291" s="244">
        <v>0</v>
      </c>
      <c r="H291" s="244">
        <v>3100000</v>
      </c>
      <c r="I291" s="245" t="s">
        <v>49</v>
      </c>
      <c r="J291" s="242" t="s">
        <v>726</v>
      </c>
    </row>
    <row r="292" spans="1:10">
      <c r="A292" s="240">
        <v>31</v>
      </c>
      <c r="B292" s="240" t="s">
        <v>406</v>
      </c>
      <c r="C292" s="242" t="s">
        <v>24</v>
      </c>
      <c r="D292" s="241">
        <v>30419694</v>
      </c>
      <c r="E292" s="242" t="s">
        <v>444</v>
      </c>
      <c r="F292" s="243">
        <v>228113000</v>
      </c>
      <c r="G292" s="244">
        <v>0</v>
      </c>
      <c r="H292" s="244">
        <v>11405650</v>
      </c>
      <c r="I292" s="245" t="s">
        <v>49</v>
      </c>
      <c r="J292" s="242" t="s">
        <v>726</v>
      </c>
    </row>
    <row r="293" spans="1:10">
      <c r="A293" s="240">
        <v>31</v>
      </c>
      <c r="B293" s="240" t="s">
        <v>406</v>
      </c>
      <c r="C293" s="242" t="s">
        <v>24</v>
      </c>
      <c r="D293" s="241">
        <v>40003992</v>
      </c>
      <c r="E293" s="242" t="s">
        <v>445</v>
      </c>
      <c r="F293" s="243">
        <v>476340000</v>
      </c>
      <c r="G293" s="244">
        <v>0</v>
      </c>
      <c r="H293" s="244">
        <v>22290000</v>
      </c>
      <c r="I293" s="245" t="s">
        <v>43</v>
      </c>
      <c r="J293" s="242" t="s">
        <v>726</v>
      </c>
    </row>
    <row r="294" spans="1:10" ht="18.75" customHeight="1" outlineLevel="1">
      <c r="A294" s="246"/>
      <c r="B294" s="246"/>
      <c r="C294" s="248"/>
      <c r="D294" s="247"/>
      <c r="E294" s="249" t="s">
        <v>734</v>
      </c>
      <c r="F294" s="250">
        <v>1602754000</v>
      </c>
      <c r="G294" s="250">
        <v>0</v>
      </c>
      <c r="H294" s="250">
        <v>124374800</v>
      </c>
      <c r="I294" s="251"/>
    </row>
    <row r="295" spans="1:10" ht="18.75" customHeight="1" outlineLevel="1">
      <c r="A295" s="246"/>
      <c r="B295" s="246"/>
      <c r="C295" s="248"/>
      <c r="D295" s="247"/>
      <c r="E295" s="248"/>
      <c r="F295" s="252"/>
      <c r="G295" s="253"/>
      <c r="H295" s="253"/>
      <c r="I295" s="251"/>
    </row>
    <row r="296" spans="1:10" ht="18.75" customHeight="1" outlineLevel="1">
      <c r="A296" s="246"/>
      <c r="B296" s="246"/>
      <c r="C296" s="248"/>
      <c r="D296" s="247"/>
      <c r="E296" s="254" t="s">
        <v>597</v>
      </c>
      <c r="F296" s="255">
        <v>1602754000</v>
      </c>
      <c r="G296" s="255">
        <v>0</v>
      </c>
      <c r="H296" s="255">
        <v>124374800</v>
      </c>
      <c r="I296" s="252"/>
    </row>
    <row r="297" spans="1:10" ht="18.75" customHeight="1" outlineLevel="1">
      <c r="A297" s="246"/>
      <c r="B297" s="246"/>
      <c r="C297" s="248"/>
      <c r="D297" s="247"/>
      <c r="E297" s="248"/>
      <c r="F297" s="252"/>
      <c r="G297" s="253"/>
      <c r="H297" s="253"/>
      <c r="I297" s="251"/>
    </row>
    <row r="298" spans="1:10" ht="26.25" customHeight="1">
      <c r="A298" s="234"/>
      <c r="B298" s="234"/>
      <c r="C298" s="234"/>
      <c r="D298" s="234"/>
      <c r="E298" s="235" t="s">
        <v>447</v>
      </c>
      <c r="F298" s="236"/>
      <c r="G298" s="237"/>
      <c r="H298" s="237"/>
      <c r="I298" s="238"/>
    </row>
    <row r="299" spans="1:10" ht="20.25" customHeight="1">
      <c r="A299" s="234"/>
      <c r="B299" s="234"/>
      <c r="C299" s="234"/>
      <c r="D299" s="234"/>
      <c r="E299" s="239" t="s">
        <v>733</v>
      </c>
      <c r="F299" s="236"/>
      <c r="G299" s="237"/>
      <c r="H299" s="237"/>
      <c r="I299" s="238"/>
    </row>
    <row r="300" spans="1:10">
      <c r="A300" s="240">
        <v>31</v>
      </c>
      <c r="B300" s="240" t="s">
        <v>406</v>
      </c>
      <c r="C300" s="242" t="s">
        <v>393</v>
      </c>
      <c r="D300" s="241">
        <v>30384235</v>
      </c>
      <c r="E300" s="242" t="s">
        <v>449</v>
      </c>
      <c r="F300" s="243">
        <v>579481000</v>
      </c>
      <c r="G300" s="244">
        <v>0</v>
      </c>
      <c r="H300" s="244">
        <v>579481000</v>
      </c>
      <c r="I300" s="245" t="s">
        <v>49</v>
      </c>
      <c r="J300" s="242" t="s">
        <v>726</v>
      </c>
    </row>
    <row r="301" spans="1:10">
      <c r="A301" s="240">
        <v>31</v>
      </c>
      <c r="B301" s="240" t="s">
        <v>406</v>
      </c>
      <c r="C301" s="242" t="s">
        <v>393</v>
      </c>
      <c r="D301" s="241">
        <v>30316824</v>
      </c>
      <c r="E301" s="242" t="s">
        <v>454</v>
      </c>
      <c r="F301" s="243">
        <v>47646000</v>
      </c>
      <c r="G301" s="244">
        <v>0</v>
      </c>
      <c r="H301" s="244">
        <v>2331000</v>
      </c>
      <c r="I301" s="245" t="s">
        <v>49</v>
      </c>
      <c r="J301" s="242" t="s">
        <v>726</v>
      </c>
    </row>
    <row r="302" spans="1:10">
      <c r="A302" s="240">
        <v>31</v>
      </c>
      <c r="B302" s="240" t="s">
        <v>406</v>
      </c>
      <c r="C302" s="242" t="s">
        <v>24</v>
      </c>
      <c r="D302" s="241">
        <v>40007928</v>
      </c>
      <c r="E302" s="242" t="s">
        <v>455</v>
      </c>
      <c r="F302" s="243">
        <v>1304877000</v>
      </c>
      <c r="G302" s="244">
        <v>0</v>
      </c>
      <c r="H302" s="244">
        <v>13048770</v>
      </c>
      <c r="I302" s="245" t="s">
        <v>43</v>
      </c>
      <c r="J302" s="242" t="s">
        <v>726</v>
      </c>
    </row>
    <row r="303" spans="1:10" ht="18.75" customHeight="1" outlineLevel="1">
      <c r="A303" s="246"/>
      <c r="B303" s="246"/>
      <c r="C303" s="248"/>
      <c r="D303" s="247"/>
      <c r="E303" s="249" t="s">
        <v>734</v>
      </c>
      <c r="F303" s="250">
        <v>1932004000</v>
      </c>
      <c r="G303" s="250">
        <v>0</v>
      </c>
      <c r="H303" s="250">
        <v>594860770</v>
      </c>
      <c r="I303" s="251"/>
    </row>
    <row r="304" spans="1:10" ht="18.75" customHeight="1" outlineLevel="1">
      <c r="A304" s="246"/>
      <c r="B304" s="246"/>
      <c r="C304" s="248"/>
      <c r="D304" s="247"/>
      <c r="E304" s="248"/>
      <c r="F304" s="252"/>
      <c r="G304" s="253"/>
      <c r="H304" s="253"/>
      <c r="I304" s="251"/>
    </row>
    <row r="305" spans="1:10" ht="18.75" customHeight="1" outlineLevel="1">
      <c r="A305" s="246"/>
      <c r="B305" s="246"/>
      <c r="C305" s="248"/>
      <c r="D305" s="247"/>
      <c r="E305" s="254" t="s">
        <v>598</v>
      </c>
      <c r="F305" s="255">
        <v>1932004000</v>
      </c>
      <c r="G305" s="255">
        <v>0</v>
      </c>
      <c r="H305" s="255">
        <v>594860770</v>
      </c>
      <c r="I305" s="252"/>
    </row>
    <row r="306" spans="1:10" ht="18.75" customHeight="1" outlineLevel="1">
      <c r="A306" s="246"/>
      <c r="B306" s="246"/>
      <c r="C306" s="248"/>
      <c r="D306" s="247"/>
      <c r="E306" s="248"/>
      <c r="F306" s="252"/>
      <c r="G306" s="253"/>
      <c r="H306" s="253"/>
      <c r="I306" s="251"/>
    </row>
    <row r="307" spans="1:10" ht="26.25" customHeight="1">
      <c r="A307" s="234"/>
      <c r="B307" s="234"/>
      <c r="C307" s="234"/>
      <c r="D307" s="234"/>
      <c r="E307" s="235" t="s">
        <v>123</v>
      </c>
      <c r="F307" s="236"/>
      <c r="G307" s="237"/>
      <c r="H307" s="237"/>
      <c r="I307" s="238"/>
    </row>
    <row r="308" spans="1:10" ht="20.25" customHeight="1">
      <c r="A308" s="234"/>
      <c r="B308" s="234"/>
      <c r="C308" s="234"/>
      <c r="D308" s="234"/>
      <c r="E308" s="239" t="s">
        <v>733</v>
      </c>
      <c r="F308" s="236"/>
      <c r="G308" s="237"/>
      <c r="H308" s="237"/>
      <c r="I308" s="238"/>
    </row>
    <row r="309" spans="1:10">
      <c r="A309" s="240">
        <v>31</v>
      </c>
      <c r="B309" s="240" t="s">
        <v>406</v>
      </c>
      <c r="C309" s="242" t="s">
        <v>24</v>
      </c>
      <c r="D309" s="258">
        <v>40005720</v>
      </c>
      <c r="E309" s="242" t="s">
        <v>467</v>
      </c>
      <c r="F309" s="243">
        <v>127279000</v>
      </c>
      <c r="G309" s="244">
        <v>0</v>
      </c>
      <c r="H309" s="244">
        <v>6363950</v>
      </c>
      <c r="I309" s="245" t="s">
        <v>43</v>
      </c>
      <c r="J309" s="242" t="s">
        <v>726</v>
      </c>
    </row>
    <row r="310" spans="1:10" ht="18.75" customHeight="1" outlineLevel="1">
      <c r="A310" s="246"/>
      <c r="B310" s="246"/>
      <c r="C310" s="248"/>
      <c r="D310" s="247"/>
      <c r="E310" s="249" t="s">
        <v>734</v>
      </c>
      <c r="F310" s="250">
        <v>127279000</v>
      </c>
      <c r="G310" s="250">
        <v>0</v>
      </c>
      <c r="H310" s="250">
        <v>6363950</v>
      </c>
      <c r="I310" s="251"/>
    </row>
    <row r="311" spans="1:10" ht="18.75" customHeight="1" outlineLevel="1">
      <c r="A311" s="246"/>
      <c r="B311" s="246"/>
      <c r="C311" s="248"/>
      <c r="D311" s="247"/>
      <c r="E311" s="248"/>
      <c r="F311" s="252"/>
      <c r="G311" s="253"/>
      <c r="H311" s="253"/>
      <c r="I311" s="251"/>
    </row>
    <row r="312" spans="1:10" ht="18.75" customHeight="1" outlineLevel="1">
      <c r="A312" s="246"/>
      <c r="B312" s="246"/>
      <c r="C312" s="248"/>
      <c r="D312" s="247"/>
      <c r="E312" s="254" t="s">
        <v>143</v>
      </c>
      <c r="F312" s="255">
        <v>127279000</v>
      </c>
      <c r="G312" s="255">
        <v>0</v>
      </c>
      <c r="H312" s="255">
        <v>6363950</v>
      </c>
      <c r="I312" s="252"/>
    </row>
    <row r="313" spans="1:10" ht="18.75" customHeight="1" outlineLevel="1">
      <c r="A313" s="246"/>
      <c r="B313" s="246"/>
      <c r="C313" s="248"/>
      <c r="D313" s="247"/>
      <c r="E313" s="248"/>
      <c r="F313" s="252"/>
      <c r="G313" s="253"/>
      <c r="H313" s="253"/>
      <c r="I313" s="251"/>
      <c r="J313" s="256"/>
    </row>
    <row r="314" spans="1:10" ht="18.75" customHeight="1" outlineLevel="1">
      <c r="A314" s="246"/>
      <c r="B314" s="246"/>
      <c r="C314" s="248"/>
      <c r="D314" s="247"/>
      <c r="E314" s="254" t="s">
        <v>468</v>
      </c>
      <c r="F314" s="255">
        <v>5326805000</v>
      </c>
      <c r="G314" s="255">
        <v>0</v>
      </c>
      <c r="H314" s="255">
        <v>908455970</v>
      </c>
      <c r="I314" s="251"/>
      <c r="J314" s="256"/>
    </row>
    <row r="315" spans="1:10" ht="18.75" customHeight="1" outlineLevel="1">
      <c r="A315" s="246"/>
      <c r="B315" s="246"/>
      <c r="C315" s="248"/>
      <c r="D315" s="247"/>
      <c r="E315" s="248"/>
      <c r="F315" s="252"/>
      <c r="G315" s="253"/>
      <c r="H315" s="253"/>
      <c r="I315" s="251"/>
    </row>
    <row r="316" spans="1:10" ht="26.25" customHeight="1">
      <c r="A316" s="234"/>
      <c r="B316" s="234"/>
      <c r="C316" s="234"/>
      <c r="D316" s="234"/>
      <c r="E316" s="235" t="s">
        <v>469</v>
      </c>
      <c r="F316" s="236"/>
      <c r="G316" s="237"/>
      <c r="H316" s="237"/>
      <c r="I316" s="238"/>
    </row>
    <row r="317" spans="1:10" ht="20.25" customHeight="1">
      <c r="A317" s="234"/>
      <c r="B317" s="234"/>
      <c r="C317" s="234"/>
      <c r="D317" s="234"/>
      <c r="E317" s="239" t="s">
        <v>733</v>
      </c>
      <c r="F317" s="236"/>
      <c r="G317" s="237"/>
      <c r="H317" s="237"/>
      <c r="I317" s="238"/>
    </row>
    <row r="318" spans="1:10">
      <c r="A318" s="240">
        <v>31</v>
      </c>
      <c r="B318" s="240" t="s">
        <v>470</v>
      </c>
      <c r="C318" s="242" t="s">
        <v>24</v>
      </c>
      <c r="D318" s="241">
        <v>30339322</v>
      </c>
      <c r="E318" s="242" t="s">
        <v>485</v>
      </c>
      <c r="F318" s="243">
        <v>3122439000</v>
      </c>
      <c r="G318" s="244">
        <v>0</v>
      </c>
      <c r="H318" s="244">
        <v>30000000</v>
      </c>
      <c r="I318" s="245" t="s">
        <v>49</v>
      </c>
      <c r="J318" s="242" t="s">
        <v>726</v>
      </c>
    </row>
    <row r="319" spans="1:10" ht="18.75" customHeight="1" outlineLevel="1">
      <c r="A319" s="246"/>
      <c r="B319" s="246"/>
      <c r="C319" s="248"/>
      <c r="D319" s="247"/>
      <c r="E319" s="249" t="s">
        <v>734</v>
      </c>
      <c r="F319" s="250">
        <v>3122439000</v>
      </c>
      <c r="G319" s="250">
        <v>0</v>
      </c>
      <c r="H319" s="250">
        <v>30000000</v>
      </c>
      <c r="I319" s="251"/>
    </row>
    <row r="320" spans="1:10" ht="18.75" customHeight="1" outlineLevel="1">
      <c r="A320" s="246"/>
      <c r="B320" s="246"/>
      <c r="C320" s="248"/>
      <c r="D320" s="247"/>
      <c r="E320" s="248"/>
      <c r="F320" s="252"/>
      <c r="G320" s="253"/>
      <c r="H320" s="253"/>
      <c r="I320" s="251"/>
    </row>
    <row r="321" spans="1:9" ht="18.75" customHeight="1" outlineLevel="1">
      <c r="A321" s="246"/>
      <c r="B321" s="246"/>
      <c r="C321" s="248"/>
      <c r="D321" s="247"/>
      <c r="E321" s="254" t="s">
        <v>740</v>
      </c>
      <c r="F321" s="255">
        <v>3122439000</v>
      </c>
      <c r="G321" s="255">
        <v>0</v>
      </c>
      <c r="H321" s="255">
        <v>30000000</v>
      </c>
      <c r="I321" s="252"/>
    </row>
    <row r="323" spans="1:9" ht="18.75" customHeight="1">
      <c r="A323" s="260"/>
      <c r="B323" s="260"/>
      <c r="D323" s="261"/>
      <c r="E323" s="262" t="s">
        <v>700</v>
      </c>
      <c r="F323" s="263">
        <v>81355787624</v>
      </c>
      <c r="G323" s="263">
        <v>0</v>
      </c>
      <c r="H323" s="263">
        <v>11128851263.9</v>
      </c>
      <c r="I323" s="264"/>
    </row>
    <row r="326" spans="1:9">
      <c r="D326" s="271" t="s">
        <v>745</v>
      </c>
    </row>
    <row r="327" spans="1:9" ht="9" customHeight="1">
      <c r="D327" s="271"/>
    </row>
    <row r="328" spans="1:9">
      <c r="D328" s="270" t="s">
        <v>23</v>
      </c>
      <c r="E328" s="233" t="s">
        <v>746</v>
      </c>
    </row>
    <row r="329" spans="1:9">
      <c r="D329" s="270" t="s">
        <v>185</v>
      </c>
      <c r="E329" s="233" t="s">
        <v>747</v>
      </c>
    </row>
    <row r="330" spans="1:9">
      <c r="D330" s="270" t="s">
        <v>168</v>
      </c>
      <c r="E330" s="233" t="s">
        <v>748</v>
      </c>
    </row>
    <row r="331" spans="1:9">
      <c r="D331" s="270" t="s">
        <v>46</v>
      </c>
      <c r="E331" s="233" t="s">
        <v>749</v>
      </c>
    </row>
    <row r="332" spans="1:9">
      <c r="D332" s="260" t="s">
        <v>161</v>
      </c>
      <c r="E332" s="233" t="s">
        <v>753</v>
      </c>
    </row>
    <row r="333" spans="1:9">
      <c r="D333" s="260"/>
    </row>
    <row r="335" spans="1:9">
      <c r="D335" s="273" t="s">
        <v>743</v>
      </c>
      <c r="E335" s="272"/>
      <c r="F335" s="272"/>
      <c r="G335" s="272"/>
      <c r="H335" s="272"/>
    </row>
    <row r="336" spans="1:9" ht="8.25" customHeight="1">
      <c r="D336" s="273"/>
      <c r="E336" s="272"/>
      <c r="F336" s="272"/>
      <c r="G336" s="272"/>
      <c r="H336" s="272"/>
    </row>
    <row r="337" spans="4:5">
      <c r="D337" s="260" t="s">
        <v>43</v>
      </c>
      <c r="E337" s="274" t="s">
        <v>754</v>
      </c>
    </row>
    <row r="338" spans="4:5">
      <c r="D338" s="260" t="s">
        <v>94</v>
      </c>
      <c r="E338" s="274" t="s">
        <v>750</v>
      </c>
    </row>
    <row r="339" spans="4:5">
      <c r="D339" s="260" t="s">
        <v>49</v>
      </c>
      <c r="E339" s="274" t="s">
        <v>751</v>
      </c>
    </row>
    <row r="340" spans="4:5">
      <c r="D340" s="260" t="s">
        <v>52</v>
      </c>
      <c r="E340" s="274" t="s">
        <v>752</v>
      </c>
    </row>
  </sheetData>
  <autoFilter ref="A3:J321"/>
  <mergeCells count="2">
    <mergeCell ref="E2:H2"/>
    <mergeCell ref="E1:H1"/>
  </mergeCells>
  <conditionalFormatting sqref="D5:D6">
    <cfRule type="duplicateValues" dxfId="128" priority="140"/>
  </conditionalFormatting>
  <conditionalFormatting sqref="D10:D12">
    <cfRule type="duplicateValues" dxfId="127" priority="138"/>
  </conditionalFormatting>
  <conditionalFormatting sqref="D13:D14">
    <cfRule type="duplicateValues" dxfId="126" priority="137"/>
  </conditionalFormatting>
  <conditionalFormatting sqref="D9">
    <cfRule type="duplicateValues" dxfId="125" priority="210"/>
  </conditionalFormatting>
  <conditionalFormatting sqref="D21:D22">
    <cfRule type="duplicateValues" dxfId="124" priority="135"/>
  </conditionalFormatting>
  <conditionalFormatting sqref="D318 D193:D198 D111:D113 D23:D24 D15:D16 D3:D4 D7:D8 D31:D34 D42:D50 D57:D60 D67 D74:D77 D86:D94 D101:D104 D120:D121 D128:D133 D140:D143 D150:D153 D160:D164 D171:D175 D182:D184 D205:D207 D214 D221:D223 D230:D232 D239:D241 D248:D251 D258:D260 D269:D272 D279:D280 D287:D293 D300:D302 D309">
    <cfRule type="duplicateValues" dxfId="123" priority="211"/>
  </conditionalFormatting>
  <conditionalFormatting sqref="D28">
    <cfRule type="duplicateValues" dxfId="122" priority="134"/>
  </conditionalFormatting>
  <conditionalFormatting sqref="D29:D30">
    <cfRule type="duplicateValues" dxfId="121" priority="133"/>
  </conditionalFormatting>
  <conditionalFormatting sqref="D38:D39">
    <cfRule type="duplicateValues" dxfId="120" priority="132"/>
  </conditionalFormatting>
  <conditionalFormatting sqref="D40:D41">
    <cfRule type="duplicateValues" dxfId="119" priority="131"/>
  </conditionalFormatting>
  <conditionalFormatting sqref="D54">
    <cfRule type="duplicateValues" dxfId="118" priority="130"/>
  </conditionalFormatting>
  <conditionalFormatting sqref="D55:D56">
    <cfRule type="duplicateValues" dxfId="117" priority="129"/>
  </conditionalFormatting>
  <conditionalFormatting sqref="D18:D20">
    <cfRule type="duplicateValues" dxfId="116" priority="127"/>
  </conditionalFormatting>
  <conditionalFormatting sqref="D17">
    <cfRule type="duplicateValues" dxfId="115" priority="128"/>
  </conditionalFormatting>
  <conditionalFormatting sqref="D26:D27">
    <cfRule type="duplicateValues" dxfId="114" priority="125"/>
  </conditionalFormatting>
  <conditionalFormatting sqref="D25">
    <cfRule type="duplicateValues" dxfId="113" priority="126"/>
  </conditionalFormatting>
  <conditionalFormatting sqref="D36:D37">
    <cfRule type="duplicateValues" dxfId="112" priority="123"/>
  </conditionalFormatting>
  <conditionalFormatting sqref="D35">
    <cfRule type="duplicateValues" dxfId="111" priority="124"/>
  </conditionalFormatting>
  <conditionalFormatting sqref="D52:D53">
    <cfRule type="duplicateValues" dxfId="110" priority="121"/>
  </conditionalFormatting>
  <conditionalFormatting sqref="D51">
    <cfRule type="duplicateValues" dxfId="109" priority="122"/>
  </conditionalFormatting>
  <conditionalFormatting sqref="D62:D63">
    <cfRule type="duplicateValues" dxfId="108" priority="119"/>
  </conditionalFormatting>
  <conditionalFormatting sqref="D61">
    <cfRule type="duplicateValues" dxfId="107" priority="120"/>
  </conditionalFormatting>
  <conditionalFormatting sqref="D64">
    <cfRule type="duplicateValues" dxfId="106" priority="118"/>
  </conditionalFormatting>
  <conditionalFormatting sqref="D65:D66">
    <cfRule type="duplicateValues" dxfId="105" priority="117"/>
  </conditionalFormatting>
  <conditionalFormatting sqref="D69:D70">
    <cfRule type="duplicateValues" dxfId="104" priority="115"/>
  </conditionalFormatting>
  <conditionalFormatting sqref="D68">
    <cfRule type="duplicateValues" dxfId="103" priority="116"/>
  </conditionalFormatting>
  <conditionalFormatting sqref="D71">
    <cfRule type="duplicateValues" dxfId="102" priority="114"/>
  </conditionalFormatting>
  <conditionalFormatting sqref="D72:D73">
    <cfRule type="duplicateValues" dxfId="101" priority="113"/>
  </conditionalFormatting>
  <conditionalFormatting sqref="D79:D80">
    <cfRule type="duplicateValues" dxfId="100" priority="111"/>
  </conditionalFormatting>
  <conditionalFormatting sqref="D78">
    <cfRule type="duplicateValues" dxfId="99" priority="112"/>
  </conditionalFormatting>
  <conditionalFormatting sqref="D84:D85">
    <cfRule type="duplicateValues" dxfId="98" priority="109"/>
  </conditionalFormatting>
  <conditionalFormatting sqref="D81:D83">
    <cfRule type="duplicateValues" dxfId="97" priority="108"/>
  </conditionalFormatting>
  <conditionalFormatting sqref="D96:D97">
    <cfRule type="duplicateValues" dxfId="96" priority="106"/>
  </conditionalFormatting>
  <conditionalFormatting sqref="D95">
    <cfRule type="duplicateValues" dxfId="95" priority="107"/>
  </conditionalFormatting>
  <conditionalFormatting sqref="D98">
    <cfRule type="duplicateValues" dxfId="94" priority="105"/>
  </conditionalFormatting>
  <conditionalFormatting sqref="D99:D100">
    <cfRule type="duplicateValues" dxfId="93" priority="104"/>
  </conditionalFormatting>
  <conditionalFormatting sqref="D106:D107">
    <cfRule type="duplicateValues" dxfId="92" priority="99"/>
  </conditionalFormatting>
  <conditionalFormatting sqref="D105">
    <cfRule type="duplicateValues" dxfId="91" priority="100"/>
  </conditionalFormatting>
  <conditionalFormatting sqref="D108">
    <cfRule type="duplicateValues" dxfId="90" priority="98"/>
  </conditionalFormatting>
  <conditionalFormatting sqref="D109:D110">
    <cfRule type="duplicateValues" dxfId="89" priority="97"/>
  </conditionalFormatting>
  <conditionalFormatting sqref="D115:D116">
    <cfRule type="duplicateValues" dxfId="88" priority="95"/>
  </conditionalFormatting>
  <conditionalFormatting sqref="D114">
    <cfRule type="duplicateValues" dxfId="87" priority="96"/>
  </conditionalFormatting>
  <conditionalFormatting sqref="D117">
    <cfRule type="duplicateValues" dxfId="86" priority="94"/>
  </conditionalFormatting>
  <conditionalFormatting sqref="D118:D119">
    <cfRule type="duplicateValues" dxfId="85" priority="93"/>
  </conditionalFormatting>
  <conditionalFormatting sqref="D123:D124">
    <cfRule type="duplicateValues" dxfId="84" priority="91"/>
  </conditionalFormatting>
  <conditionalFormatting sqref="D122">
    <cfRule type="duplicateValues" dxfId="83" priority="92"/>
  </conditionalFormatting>
  <conditionalFormatting sqref="D125">
    <cfRule type="duplicateValues" dxfId="82" priority="90"/>
  </conditionalFormatting>
  <conditionalFormatting sqref="D126:D127">
    <cfRule type="duplicateValues" dxfId="81" priority="89"/>
  </conditionalFormatting>
  <conditionalFormatting sqref="D135:D136">
    <cfRule type="duplicateValues" dxfId="80" priority="87"/>
  </conditionalFormatting>
  <conditionalFormatting sqref="D134">
    <cfRule type="duplicateValues" dxfId="79" priority="88"/>
  </conditionalFormatting>
  <conditionalFormatting sqref="D137">
    <cfRule type="duplicateValues" dxfId="78" priority="86"/>
  </conditionalFormatting>
  <conditionalFormatting sqref="D138:D139">
    <cfRule type="duplicateValues" dxfId="77" priority="85"/>
  </conditionalFormatting>
  <conditionalFormatting sqref="D145:D146">
    <cfRule type="duplicateValues" dxfId="76" priority="83"/>
  </conditionalFormatting>
  <conditionalFormatting sqref="D144">
    <cfRule type="duplicateValues" dxfId="75" priority="84"/>
  </conditionalFormatting>
  <conditionalFormatting sqref="D147">
    <cfRule type="duplicateValues" dxfId="74" priority="82"/>
  </conditionalFormatting>
  <conditionalFormatting sqref="D148:D149">
    <cfRule type="duplicateValues" dxfId="73" priority="81"/>
  </conditionalFormatting>
  <conditionalFormatting sqref="D155:D156">
    <cfRule type="duplicateValues" dxfId="72" priority="79"/>
  </conditionalFormatting>
  <conditionalFormatting sqref="D154">
    <cfRule type="duplicateValues" dxfId="71" priority="80"/>
  </conditionalFormatting>
  <conditionalFormatting sqref="D157">
    <cfRule type="duplicateValues" dxfId="70" priority="78"/>
  </conditionalFormatting>
  <conditionalFormatting sqref="D158:D159">
    <cfRule type="duplicateValues" dxfId="69" priority="77"/>
  </conditionalFormatting>
  <conditionalFormatting sqref="D166:D167">
    <cfRule type="duplicateValues" dxfId="68" priority="75"/>
  </conditionalFormatting>
  <conditionalFormatting sqref="D165">
    <cfRule type="duplicateValues" dxfId="67" priority="76"/>
  </conditionalFormatting>
  <conditionalFormatting sqref="D168">
    <cfRule type="duplicateValues" dxfId="66" priority="74"/>
  </conditionalFormatting>
  <conditionalFormatting sqref="D169:D170">
    <cfRule type="duplicateValues" dxfId="65" priority="73"/>
  </conditionalFormatting>
  <conditionalFormatting sqref="D177:D178">
    <cfRule type="duplicateValues" dxfId="64" priority="71"/>
  </conditionalFormatting>
  <conditionalFormatting sqref="D176">
    <cfRule type="duplicateValues" dxfId="63" priority="72"/>
  </conditionalFormatting>
  <conditionalFormatting sqref="D179">
    <cfRule type="duplicateValues" dxfId="62" priority="70"/>
  </conditionalFormatting>
  <conditionalFormatting sqref="D180:D181">
    <cfRule type="duplicateValues" dxfId="61" priority="69"/>
  </conditionalFormatting>
  <conditionalFormatting sqref="D188:D190">
    <cfRule type="duplicateValues" dxfId="60" priority="67"/>
  </conditionalFormatting>
  <conditionalFormatting sqref="D185:D186">
    <cfRule type="duplicateValues" dxfId="59" priority="66"/>
  </conditionalFormatting>
  <conditionalFormatting sqref="D187">
    <cfRule type="duplicateValues" dxfId="58" priority="231"/>
  </conditionalFormatting>
  <conditionalFormatting sqref="D191:D192">
    <cfRule type="duplicateValues" dxfId="57" priority="64"/>
  </conditionalFormatting>
  <conditionalFormatting sqref="D200:D201">
    <cfRule type="duplicateValues" dxfId="56" priority="62"/>
  </conditionalFormatting>
  <conditionalFormatting sqref="D199">
    <cfRule type="duplicateValues" dxfId="55" priority="63"/>
  </conditionalFormatting>
  <conditionalFormatting sqref="D202">
    <cfRule type="duplicateValues" dxfId="54" priority="61"/>
  </conditionalFormatting>
  <conditionalFormatting sqref="D203:D204">
    <cfRule type="duplicateValues" dxfId="53" priority="60"/>
  </conditionalFormatting>
  <conditionalFormatting sqref="D209:D210">
    <cfRule type="duplicateValues" dxfId="52" priority="58"/>
  </conditionalFormatting>
  <conditionalFormatting sqref="D208">
    <cfRule type="duplicateValues" dxfId="51" priority="59"/>
  </conditionalFormatting>
  <conditionalFormatting sqref="D211">
    <cfRule type="duplicateValues" dxfId="50" priority="57"/>
  </conditionalFormatting>
  <conditionalFormatting sqref="D212:D213">
    <cfRule type="duplicateValues" dxfId="49" priority="56"/>
  </conditionalFormatting>
  <conditionalFormatting sqref="D216:D217">
    <cfRule type="duplicateValues" dxfId="48" priority="54"/>
  </conditionalFormatting>
  <conditionalFormatting sqref="D215">
    <cfRule type="duplicateValues" dxfId="47" priority="55"/>
  </conditionalFormatting>
  <conditionalFormatting sqref="D218">
    <cfRule type="duplicateValues" dxfId="46" priority="53"/>
  </conditionalFormatting>
  <conditionalFormatting sqref="D219:D220">
    <cfRule type="duplicateValues" dxfId="45" priority="52"/>
  </conditionalFormatting>
  <conditionalFormatting sqref="D225:D226">
    <cfRule type="duplicateValues" dxfId="44" priority="50"/>
  </conditionalFormatting>
  <conditionalFormatting sqref="D224">
    <cfRule type="duplicateValues" dxfId="43" priority="51"/>
  </conditionalFormatting>
  <conditionalFormatting sqref="D227">
    <cfRule type="duplicateValues" dxfId="42" priority="49"/>
  </conditionalFormatting>
  <conditionalFormatting sqref="D228:D229">
    <cfRule type="duplicateValues" dxfId="41" priority="48"/>
  </conditionalFormatting>
  <conditionalFormatting sqref="D234:D235">
    <cfRule type="duplicateValues" dxfId="40" priority="46"/>
  </conditionalFormatting>
  <conditionalFormatting sqref="D233">
    <cfRule type="duplicateValues" dxfId="39" priority="47"/>
  </conditionalFormatting>
  <conditionalFormatting sqref="D236">
    <cfRule type="duplicateValues" dxfId="38" priority="45"/>
  </conditionalFormatting>
  <conditionalFormatting sqref="D237:D238">
    <cfRule type="duplicateValues" dxfId="37" priority="44"/>
  </conditionalFormatting>
  <conditionalFormatting sqref="D243:D244">
    <cfRule type="duplicateValues" dxfId="36" priority="42"/>
  </conditionalFormatting>
  <conditionalFormatting sqref="D242">
    <cfRule type="duplicateValues" dxfId="35" priority="43"/>
  </conditionalFormatting>
  <conditionalFormatting sqref="D245">
    <cfRule type="duplicateValues" dxfId="34" priority="41"/>
  </conditionalFormatting>
  <conditionalFormatting sqref="D246:D247">
    <cfRule type="duplicateValues" dxfId="33" priority="40"/>
  </conditionalFormatting>
  <conditionalFormatting sqref="D253:D254">
    <cfRule type="duplicateValues" dxfId="32" priority="38"/>
  </conditionalFormatting>
  <conditionalFormatting sqref="D252">
    <cfRule type="duplicateValues" dxfId="31" priority="39"/>
  </conditionalFormatting>
  <conditionalFormatting sqref="D255">
    <cfRule type="duplicateValues" dxfId="30" priority="37"/>
  </conditionalFormatting>
  <conditionalFormatting sqref="D256:D257">
    <cfRule type="duplicateValues" dxfId="29" priority="36"/>
  </conditionalFormatting>
  <conditionalFormatting sqref="D262:D263">
    <cfRule type="duplicateValues" dxfId="28" priority="34"/>
  </conditionalFormatting>
  <conditionalFormatting sqref="D261">
    <cfRule type="duplicateValues" dxfId="27" priority="35"/>
  </conditionalFormatting>
  <conditionalFormatting sqref="D264:D265">
    <cfRule type="duplicateValues" dxfId="26" priority="33"/>
  </conditionalFormatting>
  <conditionalFormatting sqref="D274:D275">
    <cfRule type="duplicateValues" dxfId="25" priority="31"/>
  </conditionalFormatting>
  <conditionalFormatting sqref="D273">
    <cfRule type="duplicateValues" dxfId="24" priority="32"/>
  </conditionalFormatting>
  <conditionalFormatting sqref="D276">
    <cfRule type="duplicateValues" dxfId="23" priority="30"/>
  </conditionalFormatting>
  <conditionalFormatting sqref="D277:D278">
    <cfRule type="duplicateValues" dxfId="22" priority="29"/>
  </conditionalFormatting>
  <conditionalFormatting sqref="D282:D283">
    <cfRule type="duplicateValues" dxfId="21" priority="27"/>
  </conditionalFormatting>
  <conditionalFormatting sqref="D281">
    <cfRule type="duplicateValues" dxfId="20" priority="28"/>
  </conditionalFormatting>
  <conditionalFormatting sqref="D284">
    <cfRule type="duplicateValues" dxfId="19" priority="26"/>
  </conditionalFormatting>
  <conditionalFormatting sqref="D285:D286">
    <cfRule type="duplicateValues" dxfId="18" priority="25"/>
  </conditionalFormatting>
  <conditionalFormatting sqref="D295:D296">
    <cfRule type="duplicateValues" dxfId="17" priority="23"/>
  </conditionalFormatting>
  <conditionalFormatting sqref="D294">
    <cfRule type="duplicateValues" dxfId="16" priority="24"/>
  </conditionalFormatting>
  <conditionalFormatting sqref="D297">
    <cfRule type="duplicateValues" dxfId="15" priority="22"/>
  </conditionalFormatting>
  <conditionalFormatting sqref="D298:D299">
    <cfRule type="duplicateValues" dxfId="14" priority="21"/>
  </conditionalFormatting>
  <conditionalFormatting sqref="D316:D317">
    <cfRule type="duplicateValues" dxfId="13" priority="19"/>
  </conditionalFormatting>
  <conditionalFormatting sqref="D266">
    <cfRule type="duplicateValues" dxfId="12" priority="18"/>
  </conditionalFormatting>
  <conditionalFormatting sqref="D267:D268">
    <cfRule type="duplicateValues" dxfId="11" priority="17"/>
  </conditionalFormatting>
  <conditionalFormatting sqref="D310">
    <cfRule type="duplicateValues" dxfId="10" priority="14"/>
  </conditionalFormatting>
  <conditionalFormatting sqref="D320:D321">
    <cfRule type="duplicateValues" dxfId="9" priority="10"/>
  </conditionalFormatting>
  <conditionalFormatting sqref="D319">
    <cfRule type="duplicateValues" dxfId="8" priority="11"/>
  </conditionalFormatting>
  <conditionalFormatting sqref="D304:D305">
    <cfRule type="duplicateValues" dxfId="7" priority="8"/>
  </conditionalFormatting>
  <conditionalFormatting sqref="D303">
    <cfRule type="duplicateValues" dxfId="6" priority="9"/>
  </conditionalFormatting>
  <conditionalFormatting sqref="D311:D312">
    <cfRule type="duplicateValues" dxfId="5" priority="6"/>
  </conditionalFormatting>
  <conditionalFormatting sqref="D313:D314">
    <cfRule type="duplicateValues" dxfId="4" priority="5"/>
  </conditionalFormatting>
  <conditionalFormatting sqref="D315">
    <cfRule type="duplicateValues" dxfId="3" priority="4"/>
  </conditionalFormatting>
  <conditionalFormatting sqref="D323">
    <cfRule type="duplicateValues" dxfId="2" priority="232"/>
  </conditionalFormatting>
  <conditionalFormatting sqref="D306">
    <cfRule type="duplicateValues" dxfId="1" priority="2"/>
  </conditionalFormatting>
  <conditionalFormatting sqref="D307:D308">
    <cfRule type="duplicateValues" dxfId="0" priority="1"/>
  </conditionalFormatting>
  <printOptions horizontalCentered="1"/>
  <pageMargins left="0" right="0" top="0.55118110236220474" bottom="0.55118110236220474" header="0.31496062992125984" footer="0.31496062992125984"/>
  <pageSetup paperSize="147" scale="43" orientation="landscape" r:id="rId1"/>
  <rowBreaks count="8" manualBreakCount="8">
    <brk id="39" max="16383" man="1"/>
    <brk id="82" max="16383" man="1"/>
    <brk id="125" max="16383" man="1"/>
    <brk id="167" max="16383" man="1"/>
    <brk id="190" max="16383" man="1"/>
    <brk id="236" max="16383" man="1"/>
    <brk id="266" max="16383" man="1"/>
    <brk id="314" max="16383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EFICIENCIA</vt:lpstr>
      <vt:lpstr>GASTO</vt:lpstr>
      <vt:lpstr>PROVINCIA</vt:lpstr>
      <vt:lpstr>PROVISION</vt:lpstr>
      <vt:lpstr>SECTOR</vt:lpstr>
      <vt:lpstr>SUBTITULO</vt:lpstr>
      <vt:lpstr>ESTADO SITUACION</vt:lpstr>
      <vt:lpstr>FRIL</vt:lpstr>
      <vt:lpstr>APLICACION GLOSA 01</vt:lpstr>
      <vt:lpstr>'APLICACION GLOSA 01'!Área_de_impresión</vt:lpstr>
      <vt:lpstr>'ESTADO SITUACION'!Área_de_impresión</vt:lpstr>
      <vt:lpstr>FRIL!Área_de_impresión</vt:lpstr>
      <vt:lpstr>'APLICACION GLOSA 01'!Títulos_a_imprimir</vt:lpstr>
      <vt:lpstr>'ESTADO SITUACION'!Títulos_a_imprimir</vt:lpstr>
      <vt:lpstr>FRIL!Títulos_a_imprimir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Segundo Alarcón Segovia</cp:lastModifiedBy>
  <cp:lastPrinted>2019-07-25T11:50:49Z</cp:lastPrinted>
  <dcterms:created xsi:type="dcterms:W3CDTF">2019-02-11T12:12:55Z</dcterms:created>
  <dcterms:modified xsi:type="dcterms:W3CDTF">2019-07-25T11:51:41Z</dcterms:modified>
</cp:coreProperties>
</file>